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workbookProtection workbookPassword="C721" lockStructure="1"/>
  <bookViews>
    <workbookView xWindow="480" yWindow="105" windowWidth="27795" windowHeight="12600"/>
  </bookViews>
  <sheets>
    <sheet name="1. Cover" sheetId="1" r:id="rId1"/>
    <sheet name="2. Main data" sheetId="2" r:id="rId2"/>
    <sheet name="3. Project overview" sheetId="62" r:id="rId3"/>
    <sheet name="4.1 LB-DATA" sheetId="19" r:id="rId4"/>
    <sheet name="4.2 BEN-DATA " sheetId="4" r:id="rId5"/>
    <sheet name="4.3 AP-DATA" sheetId="45" r:id="rId6"/>
    <sheet name="5.1 Project1" sheetId="6" r:id="rId7"/>
    <sheet name="5.2 Budget1" sheetId="30" r:id="rId8"/>
    <sheet name="5.3 Project2" sheetId="47" r:id="rId9"/>
    <sheet name="5.4 Budget2" sheetId="48" r:id="rId10"/>
    <sheet name="5.5 Project3" sheetId="49" r:id="rId11"/>
    <sheet name="5.6 Budget3" sheetId="50" r:id="rId12"/>
    <sheet name="5.7 Project4" sheetId="51" r:id="rId13"/>
    <sheet name="5.8 Budget4" sheetId="52" r:id="rId14"/>
    <sheet name="5.9 Project5" sheetId="53" r:id="rId15"/>
    <sheet name="5.10 Budget5" sheetId="54" r:id="rId16"/>
    <sheet name="5.11 Project6" sheetId="55" r:id="rId17"/>
    <sheet name="5.12 Budget6" sheetId="56" r:id="rId18"/>
    <sheet name="5.13 Project7" sheetId="57" r:id="rId19"/>
    <sheet name="5.14 Budget7" sheetId="58" r:id="rId20"/>
    <sheet name="5.15 Project8" sheetId="60" r:id="rId21"/>
    <sheet name="5.16 Budget8" sheetId="61" r:id="rId22"/>
    <sheet name="6. Realization" sheetId="7" r:id="rId23"/>
    <sheet name="7. Certificate" sheetId="43" r:id="rId24"/>
    <sheet name="Hidden data" sheetId="13" state="hidden" r:id="rId25"/>
  </sheets>
  <definedNames>
    <definedName name="AbBen">'Hidden data'!$C$47:$C$70</definedName>
    <definedName name="Actions">'Hidden data'!$C$18:$C$24</definedName>
    <definedName name="APName">'Hidden data'!$C$74:$C$81</definedName>
    <definedName name="BenID">'Hidden data'!$A$47:$A$70</definedName>
    <definedName name="Country">'Hidden data'!$A$2:$A$3</definedName>
    <definedName name="Country2">'Hidden data'!$B$2:$B$3</definedName>
    <definedName name="Duration">'Hidden data'!$E$7:$E$10</definedName>
    <definedName name="HU">'Hidden data'!$C$7:$C$14</definedName>
    <definedName name="HUN">'Hidden data'!$C$37:$C$39</definedName>
    <definedName name="Hungary">'Hidden data'!$A$7:$A$14</definedName>
    <definedName name="Indicators">'Hidden data'!$A$84:$A$92</definedName>
    <definedName name="INTPU">'Hidden data'!$E$18:$E$32</definedName>
    <definedName name="Kat">'Hidden data'!$A$37:$A$38</definedName>
    <definedName name="Name">'Hidden data'!$B$47:$B$70</definedName>
    <definedName name="_xlnm.Print_Area" localSheetId="0">'1. Cover'!$A$3:$J$33</definedName>
    <definedName name="_xlnm.Print_Area" localSheetId="1">'2. Main data'!$A$1:$H$56</definedName>
    <definedName name="_xlnm.Print_Area" localSheetId="2">'3. Project overview'!$A$1:$K$13</definedName>
    <definedName name="_xlnm.Print_Area" localSheetId="3">'4.1 LB-DATA'!$A$1:$I$40</definedName>
    <definedName name="_xlnm.Print_Area" localSheetId="4">'4.2 BEN-DATA '!$A$1:$I$599</definedName>
    <definedName name="_xlnm.Print_Area" localSheetId="5">'4.3 AP-DATA'!$A$1:$I$185</definedName>
    <definedName name="_xlnm.Print_Area" localSheetId="6">'5.1 Project1'!$A$1:$I$36</definedName>
    <definedName name="_xlnm.Print_Area" localSheetId="15">'5.10 Budget5'!$A$1:$I$69</definedName>
    <definedName name="_xlnm.Print_Area" localSheetId="16">'5.11 Project6'!$A$1:$I$36</definedName>
    <definedName name="_xlnm.Print_Area" localSheetId="17">'5.12 Budget6'!$A$1:$I$69</definedName>
    <definedName name="_xlnm.Print_Area" localSheetId="18">'5.13 Project7'!$A$1:$I$36</definedName>
    <definedName name="_xlnm.Print_Area" localSheetId="19">'5.14 Budget7'!$A$1:$I$69</definedName>
    <definedName name="_xlnm.Print_Area" localSheetId="20">'5.15 Project8'!$A$1:$I$36</definedName>
    <definedName name="_xlnm.Print_Area" localSheetId="21">'5.16 Budget8'!$A$1:$I$69</definedName>
    <definedName name="_xlnm.Print_Area" localSheetId="7">'5.2 Budget1'!$A$1:$I$69</definedName>
    <definedName name="_xlnm.Print_Area" localSheetId="8">'5.3 Project2'!$A$1:$I$36</definedName>
    <definedName name="_xlnm.Print_Area" localSheetId="9">'5.4 Budget2'!$A$1:$I$69</definedName>
    <definedName name="_xlnm.Print_Area" localSheetId="10">'5.5 Project3'!$A$1:$I$36</definedName>
    <definedName name="_xlnm.Print_Area" localSheetId="11">'5.6 Budget3'!$A$1:$I$69</definedName>
    <definedName name="_xlnm.Print_Area" localSheetId="12">'5.7 Project4'!$A$1:$I$36</definedName>
    <definedName name="_xlnm.Print_Area" localSheetId="13">'5.8 Budget4'!$A$1:$I$69</definedName>
    <definedName name="_xlnm.Print_Area" localSheetId="14">'5.9 Project5'!$A$1:$I$36</definedName>
    <definedName name="_xlnm.Print_Area" localSheetId="22">'6. Realization'!$A$1:$O$12</definedName>
    <definedName name="_xlnm.Print_Area" localSheetId="23">'7. Certificate'!$A$1:$E$31</definedName>
    <definedName name="PreNL">'Hidden data'!$C$2:$C$3</definedName>
    <definedName name="SK">'Hidden data'!$D$7:$D$11</definedName>
    <definedName name="SLK">'Hidden data'!$B$37:$B$43</definedName>
    <definedName name="Slovakia">'Hidden data'!$B$7:$B$11</definedName>
    <definedName name="States">'Hidden data'!$A$2:$A$3</definedName>
    <definedName name="Type">'Hidden data'!$A$18:$A$33</definedName>
    <definedName name="VAT">'Hidden data'!$D$2:$D$3</definedName>
    <definedName name="Z_9B195D69_7D5B_406D_87D2_41910A2F61D3_.wvu.PrintArea" localSheetId="0" hidden="1">'1. Cover'!$A$3:$J$38</definedName>
    <definedName name="Z_9B195D69_7D5B_406D_87D2_41910A2F61D3_.wvu.PrintArea" localSheetId="1" hidden="1">'2. Main data'!$A$1:$H$17</definedName>
    <definedName name="Z_9B195D69_7D5B_406D_87D2_41910A2F61D3_.wvu.PrintArea" localSheetId="3" hidden="1">'4.1 LB-DATA'!$A$1:$I$33</definedName>
    <definedName name="Z_9B195D69_7D5B_406D_87D2_41910A2F61D3_.wvu.PrintArea" localSheetId="4" hidden="1">'4.2 BEN-DATA '!$A$1:$I$27</definedName>
    <definedName name="Z_9B195D69_7D5B_406D_87D2_41910A2F61D3_.wvu.PrintArea" localSheetId="5" hidden="1">'4.3 AP-DATA'!$A$1:$I$24</definedName>
    <definedName name="Z_9B195D69_7D5B_406D_87D2_41910A2F61D3_.wvu.PrintArea" localSheetId="6" hidden="1">'5.1 Project1'!$A$1:$I$2</definedName>
    <definedName name="Z_9B195D69_7D5B_406D_87D2_41910A2F61D3_.wvu.PrintArea" localSheetId="15" hidden="1">'5.10 Budget5'!$A$1:$B$48</definedName>
    <definedName name="Z_9B195D69_7D5B_406D_87D2_41910A2F61D3_.wvu.PrintArea" localSheetId="16" hidden="1">'5.11 Project6'!$A$1:$I$2</definedName>
    <definedName name="Z_9B195D69_7D5B_406D_87D2_41910A2F61D3_.wvu.PrintArea" localSheetId="17" hidden="1">'5.12 Budget6'!$A$1:$B$48</definedName>
    <definedName name="Z_9B195D69_7D5B_406D_87D2_41910A2F61D3_.wvu.PrintArea" localSheetId="18" hidden="1">'5.13 Project7'!$A$1:$I$2</definedName>
    <definedName name="Z_9B195D69_7D5B_406D_87D2_41910A2F61D3_.wvu.PrintArea" localSheetId="19" hidden="1">'5.14 Budget7'!$A$1:$B$48</definedName>
    <definedName name="Z_9B195D69_7D5B_406D_87D2_41910A2F61D3_.wvu.PrintArea" localSheetId="20" hidden="1">'5.15 Project8'!$A$1:$I$2</definedName>
    <definedName name="Z_9B195D69_7D5B_406D_87D2_41910A2F61D3_.wvu.PrintArea" localSheetId="21" hidden="1">'5.16 Budget8'!$A$1:$B$48</definedName>
    <definedName name="Z_9B195D69_7D5B_406D_87D2_41910A2F61D3_.wvu.PrintArea" localSheetId="7" hidden="1">'5.2 Budget1'!$A$1:$B$48</definedName>
    <definedName name="Z_9B195D69_7D5B_406D_87D2_41910A2F61D3_.wvu.PrintArea" localSheetId="8" hidden="1">'5.3 Project2'!$A$1:$I$2</definedName>
    <definedName name="Z_9B195D69_7D5B_406D_87D2_41910A2F61D3_.wvu.PrintArea" localSheetId="9" hidden="1">'5.4 Budget2'!$A$1:$B$48</definedName>
    <definedName name="Z_9B195D69_7D5B_406D_87D2_41910A2F61D3_.wvu.PrintArea" localSheetId="10" hidden="1">'5.5 Project3'!$A$1:$I$2</definedName>
    <definedName name="Z_9B195D69_7D5B_406D_87D2_41910A2F61D3_.wvu.PrintArea" localSheetId="11" hidden="1">'5.6 Budget3'!$A$1:$B$48</definedName>
    <definedName name="Z_9B195D69_7D5B_406D_87D2_41910A2F61D3_.wvu.PrintArea" localSheetId="12" hidden="1">'5.7 Project4'!$A$1:$I$2</definedName>
    <definedName name="Z_9B195D69_7D5B_406D_87D2_41910A2F61D3_.wvu.PrintArea" localSheetId="13" hidden="1">'5.8 Budget4'!$A$1:$B$48</definedName>
    <definedName name="Z_9B195D69_7D5B_406D_87D2_41910A2F61D3_.wvu.PrintArea" localSheetId="14" hidden="1">'5.9 Project5'!$A$1:$I$2</definedName>
    <definedName name="Z_9B195D69_7D5B_406D_87D2_41910A2F61D3_.wvu.PrintArea" localSheetId="22" hidden="1">'6. Realization'!$A$1:$I$12</definedName>
    <definedName name="Z_9B195D69_7D5B_406D_87D2_41910A2F61D3_.wvu.PrintArea" localSheetId="23" hidden="1">'7. Certificate'!#REF!</definedName>
  </definedNames>
  <calcPr calcId="145621"/>
  <customWorkbookViews>
    <customWorkbookView name="Holop Silvester - Egyéni nézet" guid="{9B195D69-7D5B-406D-87D2-41910A2F61D3}" autoUpdate="1" mergeInterval="15" personalView="1" maximized="1" windowWidth="1920" windowHeight="854" activeSheetId="11"/>
  </customWorkbookViews>
</workbook>
</file>

<file path=xl/calcChain.xml><?xml version="1.0" encoding="utf-8"?>
<calcChain xmlns="http://schemas.openxmlformats.org/spreadsheetml/2006/main">
  <c r="H61" i="61" l="1"/>
  <c r="H58" i="61"/>
  <c r="H56" i="61"/>
  <c r="H53" i="61"/>
  <c r="H46" i="61"/>
  <c r="H45" i="61"/>
  <c r="C44" i="61"/>
  <c r="D44" i="61"/>
  <c r="E44" i="61"/>
  <c r="F44" i="61"/>
  <c r="G44" i="61"/>
  <c r="B44" i="61"/>
  <c r="H40" i="61"/>
  <c r="H39" i="61"/>
  <c r="C38" i="61"/>
  <c r="D38" i="61"/>
  <c r="E38" i="61"/>
  <c r="F38" i="61"/>
  <c r="G38" i="61"/>
  <c r="B38" i="61"/>
  <c r="H30" i="61"/>
  <c r="H31" i="61"/>
  <c r="H32" i="61"/>
  <c r="H33" i="61"/>
  <c r="H34" i="61"/>
  <c r="H29" i="61"/>
  <c r="H23" i="61"/>
  <c r="H24" i="61"/>
  <c r="H22" i="61"/>
  <c r="C21" i="61"/>
  <c r="D21" i="61"/>
  <c r="E21" i="61"/>
  <c r="F21" i="61"/>
  <c r="G21" i="61"/>
  <c r="B21" i="61"/>
  <c r="H19" i="61"/>
  <c r="H14" i="61"/>
  <c r="H13" i="61"/>
  <c r="C12" i="61"/>
  <c r="D12" i="61"/>
  <c r="E12" i="61"/>
  <c r="F12" i="61"/>
  <c r="G12" i="61"/>
  <c r="B12" i="61"/>
  <c r="H8" i="61"/>
  <c r="G57" i="61"/>
  <c r="F57" i="61"/>
  <c r="E57" i="61"/>
  <c r="D57" i="61"/>
  <c r="C57" i="61"/>
  <c r="B57" i="61"/>
  <c r="H46" i="58"/>
  <c r="H45" i="58"/>
  <c r="C44" i="58"/>
  <c r="D44" i="58"/>
  <c r="E44" i="58"/>
  <c r="F44" i="58"/>
  <c r="G44" i="58"/>
  <c r="B44" i="58"/>
  <c r="H40" i="58"/>
  <c r="H39" i="58"/>
  <c r="C38" i="58"/>
  <c r="D38" i="58"/>
  <c r="E38" i="58"/>
  <c r="F38" i="58"/>
  <c r="G38" i="58"/>
  <c r="B38" i="58"/>
  <c r="H30" i="58"/>
  <c r="H31" i="58"/>
  <c r="H32" i="58"/>
  <c r="H33" i="58"/>
  <c r="H34" i="58"/>
  <c r="H29" i="58"/>
  <c r="C28" i="58"/>
  <c r="D28" i="58"/>
  <c r="E28" i="58"/>
  <c r="F28" i="58"/>
  <c r="G28" i="58"/>
  <c r="B28" i="58"/>
  <c r="H23" i="58"/>
  <c r="H21" i="58" s="1"/>
  <c r="H24" i="58"/>
  <c r="H22" i="58"/>
  <c r="C21" i="58"/>
  <c r="D21" i="58"/>
  <c r="E21" i="58"/>
  <c r="F21" i="58"/>
  <c r="G21" i="58"/>
  <c r="B21" i="58"/>
  <c r="H19" i="58"/>
  <c r="H14" i="58"/>
  <c r="H13" i="58"/>
  <c r="C12" i="58"/>
  <c r="D12" i="58"/>
  <c r="E12" i="58"/>
  <c r="F12" i="58"/>
  <c r="G12" i="58"/>
  <c r="B12" i="58"/>
  <c r="H8" i="58"/>
  <c r="G57" i="58"/>
  <c r="F57" i="58"/>
  <c r="E57" i="58"/>
  <c r="D57" i="58"/>
  <c r="C57" i="58"/>
  <c r="B57" i="58"/>
  <c r="H46" i="56"/>
  <c r="H45" i="56"/>
  <c r="C44" i="56"/>
  <c r="D44" i="56"/>
  <c r="E44" i="56"/>
  <c r="F44" i="56"/>
  <c r="G44" i="56"/>
  <c r="B44" i="56"/>
  <c r="H40" i="56"/>
  <c r="H38" i="56" s="1"/>
  <c r="H39" i="56"/>
  <c r="C38" i="56"/>
  <c r="D38" i="56"/>
  <c r="E38" i="56"/>
  <c r="F38" i="56"/>
  <c r="G38" i="56"/>
  <c r="B38" i="56"/>
  <c r="H28" i="54"/>
  <c r="H28" i="56"/>
  <c r="H30" i="56"/>
  <c r="H31" i="56"/>
  <c r="H32" i="56"/>
  <c r="H33" i="56"/>
  <c r="H34" i="56"/>
  <c r="H29" i="56"/>
  <c r="C28" i="56"/>
  <c r="D28" i="56"/>
  <c r="E28" i="56"/>
  <c r="F28" i="56"/>
  <c r="G28" i="56"/>
  <c r="B28" i="56"/>
  <c r="H23" i="56"/>
  <c r="H24" i="56"/>
  <c r="H22" i="56"/>
  <c r="C21" i="56"/>
  <c r="D21" i="56"/>
  <c r="E21" i="56"/>
  <c r="F21" i="56"/>
  <c r="G21" i="56"/>
  <c r="B21" i="56"/>
  <c r="H19" i="56"/>
  <c r="H14" i="56"/>
  <c r="H13" i="56"/>
  <c r="C12" i="56"/>
  <c r="D12" i="56"/>
  <c r="E12" i="56"/>
  <c r="F12" i="56"/>
  <c r="G12" i="56"/>
  <c r="B12" i="56"/>
  <c r="H8" i="56"/>
  <c r="G57" i="56"/>
  <c r="F57" i="56"/>
  <c r="E57" i="56"/>
  <c r="D57" i="56"/>
  <c r="C57" i="56"/>
  <c r="B57" i="56"/>
  <c r="H61" i="54"/>
  <c r="H58" i="54"/>
  <c r="H56" i="54"/>
  <c r="H53" i="54"/>
  <c r="H46" i="54"/>
  <c r="H45" i="54"/>
  <c r="C44" i="54"/>
  <c r="D44" i="54"/>
  <c r="E44" i="54"/>
  <c r="F44" i="54"/>
  <c r="G44" i="54"/>
  <c r="B44" i="54"/>
  <c r="H40" i="54"/>
  <c r="H39" i="54"/>
  <c r="C38" i="54"/>
  <c r="D38" i="54"/>
  <c r="E38" i="54"/>
  <c r="F38" i="54"/>
  <c r="G38" i="54"/>
  <c r="B38" i="54"/>
  <c r="H30" i="54"/>
  <c r="H31" i="54"/>
  <c r="H32" i="54"/>
  <c r="H33" i="54"/>
  <c r="H34" i="54"/>
  <c r="H29" i="54"/>
  <c r="C28" i="54"/>
  <c r="D28" i="54"/>
  <c r="E28" i="54"/>
  <c r="F28" i="54"/>
  <c r="G28" i="54"/>
  <c r="B28" i="54"/>
  <c r="H23" i="54"/>
  <c r="H24" i="54"/>
  <c r="H22" i="54"/>
  <c r="C21" i="54"/>
  <c r="D21" i="54"/>
  <c r="E21" i="54"/>
  <c r="F21" i="54"/>
  <c r="G21" i="54"/>
  <c r="B21" i="54"/>
  <c r="H19" i="54"/>
  <c r="H14" i="54"/>
  <c r="H13" i="54"/>
  <c r="C12" i="54"/>
  <c r="D12" i="54"/>
  <c r="E12" i="54"/>
  <c r="F12" i="54"/>
  <c r="G12" i="54"/>
  <c r="B12" i="54"/>
  <c r="H8" i="54"/>
  <c r="C7" i="54"/>
  <c r="D7" i="54"/>
  <c r="E7" i="54"/>
  <c r="F7" i="54"/>
  <c r="G7" i="54"/>
  <c r="G57" i="54"/>
  <c r="F57" i="54"/>
  <c r="E57" i="54"/>
  <c r="D57" i="54"/>
  <c r="C57" i="54"/>
  <c r="B57" i="54"/>
  <c r="H61" i="52"/>
  <c r="H58" i="52"/>
  <c r="H56" i="52"/>
  <c r="H53" i="52"/>
  <c r="H46" i="52"/>
  <c r="H45" i="52"/>
  <c r="C44" i="52"/>
  <c r="D44" i="52"/>
  <c r="E44" i="52"/>
  <c r="F44" i="52"/>
  <c r="G44" i="52"/>
  <c r="B44" i="52"/>
  <c r="H40" i="52"/>
  <c r="H39" i="52"/>
  <c r="C38" i="52"/>
  <c r="D38" i="52"/>
  <c r="E38" i="52"/>
  <c r="F38" i="52"/>
  <c r="G38" i="52"/>
  <c r="B38" i="52"/>
  <c r="H30" i="52"/>
  <c r="H31" i="52"/>
  <c r="H32" i="52"/>
  <c r="H33" i="52"/>
  <c r="H34" i="52"/>
  <c r="H29" i="52"/>
  <c r="C28" i="52"/>
  <c r="D28" i="52"/>
  <c r="E28" i="52"/>
  <c r="F28" i="52"/>
  <c r="G28" i="52"/>
  <c r="B28" i="52"/>
  <c r="H23" i="52"/>
  <c r="H24" i="52"/>
  <c r="H22" i="52"/>
  <c r="C21" i="52"/>
  <c r="D21" i="52"/>
  <c r="E21" i="52"/>
  <c r="F21" i="52"/>
  <c r="G21" i="52"/>
  <c r="B21" i="52"/>
  <c r="H19" i="52"/>
  <c r="H14" i="52"/>
  <c r="H13" i="52"/>
  <c r="C12" i="52"/>
  <c r="D12" i="52"/>
  <c r="E12" i="52"/>
  <c r="F12" i="52"/>
  <c r="G12" i="52"/>
  <c r="B12" i="52"/>
  <c r="H8" i="52"/>
  <c r="G57" i="52"/>
  <c r="F57" i="52"/>
  <c r="E57" i="52"/>
  <c r="D57" i="52"/>
  <c r="C57" i="52"/>
  <c r="B57" i="52"/>
  <c r="H61" i="50"/>
  <c r="H58" i="50"/>
  <c r="H56" i="50"/>
  <c r="H53" i="50"/>
  <c r="H46" i="50"/>
  <c r="H45" i="50"/>
  <c r="C44" i="50"/>
  <c r="D44" i="50"/>
  <c r="E44" i="50"/>
  <c r="F44" i="50"/>
  <c r="G44" i="50"/>
  <c r="B44" i="50"/>
  <c r="H40" i="50"/>
  <c r="H39" i="50"/>
  <c r="C38" i="50"/>
  <c r="D38" i="50"/>
  <c r="E38" i="50"/>
  <c r="F38" i="50"/>
  <c r="G38" i="50"/>
  <c r="B38" i="50"/>
  <c r="H30" i="50"/>
  <c r="H31" i="50"/>
  <c r="H32" i="50"/>
  <c r="H33" i="50"/>
  <c r="H34" i="50"/>
  <c r="H29" i="50"/>
  <c r="C28" i="50"/>
  <c r="D28" i="50"/>
  <c r="E28" i="50"/>
  <c r="F28" i="50"/>
  <c r="G28" i="50"/>
  <c r="B28" i="50"/>
  <c r="H23" i="50"/>
  <c r="H24" i="50"/>
  <c r="H22" i="50"/>
  <c r="H21" i="50" s="1"/>
  <c r="C21" i="50"/>
  <c r="D21" i="50"/>
  <c r="E21" i="50"/>
  <c r="F21" i="50"/>
  <c r="G21" i="50"/>
  <c r="B21" i="50"/>
  <c r="H19" i="50"/>
  <c r="H14" i="50"/>
  <c r="H13" i="50"/>
  <c r="C12" i="50"/>
  <c r="D12" i="50"/>
  <c r="E12" i="50"/>
  <c r="F12" i="50"/>
  <c r="G12" i="50"/>
  <c r="B12" i="50"/>
  <c r="H8" i="50"/>
  <c r="C7" i="50"/>
  <c r="D7" i="50"/>
  <c r="E7" i="50"/>
  <c r="F7" i="50"/>
  <c r="G7" i="50"/>
  <c r="G57" i="50"/>
  <c r="F57" i="50"/>
  <c r="E57" i="50"/>
  <c r="D57" i="50"/>
  <c r="C57" i="50"/>
  <c r="B57" i="50"/>
  <c r="H61" i="48"/>
  <c r="H58" i="48"/>
  <c r="H56" i="48"/>
  <c r="H53" i="48"/>
  <c r="H46" i="48"/>
  <c r="H45" i="48"/>
  <c r="C44" i="48"/>
  <c r="D44" i="48"/>
  <c r="E44" i="48"/>
  <c r="F44" i="48"/>
  <c r="G44" i="48"/>
  <c r="B44" i="48"/>
  <c r="H40" i="48"/>
  <c r="H39" i="48"/>
  <c r="C38" i="48"/>
  <c r="D38" i="48"/>
  <c r="E38" i="48"/>
  <c r="F38" i="48"/>
  <c r="G38" i="48"/>
  <c r="B38" i="48"/>
  <c r="H30" i="48"/>
  <c r="H31" i="48"/>
  <c r="H32" i="48"/>
  <c r="H33" i="48"/>
  <c r="H34" i="48"/>
  <c r="H29" i="48"/>
  <c r="C28" i="48"/>
  <c r="D28" i="48"/>
  <c r="E28" i="48"/>
  <c r="F28" i="48"/>
  <c r="G28" i="48"/>
  <c r="B28" i="48"/>
  <c r="H23" i="48"/>
  <c r="H24" i="48"/>
  <c r="H22" i="48"/>
  <c r="H21" i="48" s="1"/>
  <c r="C21" i="48"/>
  <c r="D21" i="48"/>
  <c r="E21" i="48"/>
  <c r="F21" i="48"/>
  <c r="G21" i="48"/>
  <c r="B21" i="48"/>
  <c r="H14" i="48"/>
  <c r="H13" i="48"/>
  <c r="H8" i="48"/>
  <c r="G57" i="48"/>
  <c r="F57" i="48"/>
  <c r="E57" i="48"/>
  <c r="D57" i="48"/>
  <c r="C57" i="48"/>
  <c r="B57" i="48"/>
  <c r="H61" i="30"/>
  <c r="H58" i="30"/>
  <c r="H56" i="30"/>
  <c r="H53" i="30"/>
  <c r="H46" i="30"/>
  <c r="H45" i="30"/>
  <c r="H12" i="30"/>
  <c r="H21" i="30"/>
  <c r="H38" i="30"/>
  <c r="C44" i="30"/>
  <c r="D44" i="30"/>
  <c r="E44" i="30"/>
  <c r="F44" i="30"/>
  <c r="G44" i="30"/>
  <c r="B44" i="30"/>
  <c r="H40" i="30"/>
  <c r="H39" i="30"/>
  <c r="C38" i="30"/>
  <c r="D38" i="30"/>
  <c r="E38" i="30"/>
  <c r="F38" i="30"/>
  <c r="G38" i="30"/>
  <c r="B38" i="30"/>
  <c r="H30" i="30"/>
  <c r="H31" i="30"/>
  <c r="H32" i="30"/>
  <c r="H33" i="30"/>
  <c r="H34" i="30"/>
  <c r="H29" i="30"/>
  <c r="C28" i="30"/>
  <c r="D28" i="30"/>
  <c r="E28" i="30"/>
  <c r="F28" i="30"/>
  <c r="G28" i="30"/>
  <c r="B28" i="30"/>
  <c r="H24" i="30"/>
  <c r="H23" i="30"/>
  <c r="H22" i="30"/>
  <c r="H19" i="30"/>
  <c r="H14" i="30"/>
  <c r="H13" i="30"/>
  <c r="H8" i="30"/>
  <c r="H44" i="61" l="1"/>
  <c r="H38" i="61"/>
  <c r="H28" i="61"/>
  <c r="H21" i="61"/>
  <c r="H12" i="61"/>
  <c r="H44" i="58"/>
  <c r="H38" i="58"/>
  <c r="H28" i="58"/>
  <c r="H12" i="58"/>
  <c r="H44" i="56"/>
  <c r="H21" i="56"/>
  <c r="H12" i="56"/>
  <c r="H44" i="54"/>
  <c r="H38" i="54"/>
  <c r="H21" i="54"/>
  <c r="H12" i="54"/>
  <c r="H44" i="52"/>
  <c r="H38" i="52"/>
  <c r="H28" i="52"/>
  <c r="H21" i="52"/>
  <c r="H12" i="52"/>
  <c r="H44" i="50"/>
  <c r="H38" i="50"/>
  <c r="H28" i="50"/>
  <c r="H12" i="50"/>
  <c r="H44" i="48"/>
  <c r="H38" i="48"/>
  <c r="H28" i="48"/>
  <c r="H44" i="30"/>
  <c r="H28" i="30"/>
  <c r="G3" i="61" l="1"/>
  <c r="F3" i="61"/>
  <c r="E3" i="61"/>
  <c r="D3" i="61"/>
  <c r="C3" i="61"/>
  <c r="B3" i="61"/>
  <c r="G3" i="58"/>
  <c r="F3" i="58"/>
  <c r="E3" i="58"/>
  <c r="D3" i="58"/>
  <c r="C3" i="58"/>
  <c r="B3" i="58"/>
  <c r="G3" i="56"/>
  <c r="F3" i="56"/>
  <c r="E3" i="56"/>
  <c r="D3" i="56"/>
  <c r="C3" i="56"/>
  <c r="B3" i="56"/>
  <c r="G3" i="54"/>
  <c r="F3" i="54"/>
  <c r="E3" i="54"/>
  <c r="D3" i="54"/>
  <c r="C3" i="54"/>
  <c r="B3" i="54"/>
  <c r="G3" i="52"/>
  <c r="F3" i="52"/>
  <c r="E3" i="52"/>
  <c r="D3" i="52"/>
  <c r="C3" i="52"/>
  <c r="B3" i="52"/>
  <c r="G3" i="50"/>
  <c r="F3" i="50"/>
  <c r="E3" i="50"/>
  <c r="D3" i="50"/>
  <c r="C3" i="50"/>
  <c r="B3" i="50"/>
  <c r="G3" i="48"/>
  <c r="F3" i="48"/>
  <c r="E3" i="48"/>
  <c r="D3" i="48"/>
  <c r="C3" i="48"/>
  <c r="B3" i="48"/>
  <c r="C9" i="6" l="1"/>
  <c r="H24" i="60"/>
  <c r="F24" i="60"/>
  <c r="H23" i="60"/>
  <c r="F23" i="60"/>
  <c r="H22" i="60"/>
  <c r="F22" i="60"/>
  <c r="H21" i="60"/>
  <c r="F21" i="60"/>
  <c r="H24" i="57"/>
  <c r="F24" i="57"/>
  <c r="H23" i="57"/>
  <c r="F23" i="57"/>
  <c r="H22" i="57"/>
  <c r="F22" i="57"/>
  <c r="H21" i="57"/>
  <c r="F21" i="57"/>
  <c r="H24" i="55"/>
  <c r="F24" i="55"/>
  <c r="H23" i="55"/>
  <c r="F23" i="55"/>
  <c r="H22" i="55"/>
  <c r="F22" i="55"/>
  <c r="H21" i="55"/>
  <c r="F21" i="55"/>
  <c r="H24" i="53"/>
  <c r="F24" i="53"/>
  <c r="H23" i="53"/>
  <c r="F23" i="53"/>
  <c r="H22" i="53"/>
  <c r="F22" i="53"/>
  <c r="H21" i="53"/>
  <c r="F21" i="53"/>
  <c r="H24" i="51"/>
  <c r="F24" i="51"/>
  <c r="H23" i="51"/>
  <c r="F23" i="51"/>
  <c r="H22" i="51"/>
  <c r="F22" i="51"/>
  <c r="H21" i="51"/>
  <c r="F21" i="51"/>
  <c r="H24" i="49"/>
  <c r="F24" i="49"/>
  <c r="H23" i="49"/>
  <c r="F23" i="49"/>
  <c r="H22" i="49"/>
  <c r="F22" i="49"/>
  <c r="H21" i="49"/>
  <c r="F21" i="49"/>
  <c r="H24" i="47"/>
  <c r="F24" i="47"/>
  <c r="H23" i="47"/>
  <c r="F23" i="47"/>
  <c r="H22" i="47"/>
  <c r="F22" i="47"/>
  <c r="H21" i="47"/>
  <c r="F21" i="47"/>
  <c r="B47" i="13"/>
  <c r="H22" i="6"/>
  <c r="H23" i="6"/>
  <c r="H24" i="6"/>
  <c r="F22" i="6"/>
  <c r="F23" i="6"/>
  <c r="F24" i="6"/>
  <c r="F21" i="6"/>
  <c r="F81" i="13"/>
  <c r="F80" i="13"/>
  <c r="F79" i="13"/>
  <c r="F78" i="13"/>
  <c r="F77" i="13"/>
  <c r="F76" i="13"/>
  <c r="F75" i="13"/>
  <c r="F74" i="13"/>
  <c r="E81" i="13"/>
  <c r="E80" i="13"/>
  <c r="E79" i="13"/>
  <c r="E78" i="13"/>
  <c r="E77" i="13"/>
  <c r="E76" i="13"/>
  <c r="E75" i="13"/>
  <c r="D81" i="13"/>
  <c r="D80" i="13"/>
  <c r="D79" i="13"/>
  <c r="D78" i="13"/>
  <c r="D77" i="13"/>
  <c r="D76" i="13"/>
  <c r="D75" i="13"/>
  <c r="C81" i="13"/>
  <c r="C80" i="13"/>
  <c r="C79" i="13"/>
  <c r="C78" i="13"/>
  <c r="C77" i="13"/>
  <c r="C76" i="13"/>
  <c r="C75" i="13"/>
  <c r="I165" i="45"/>
  <c r="I142" i="45"/>
  <c r="I119" i="45"/>
  <c r="I96" i="45"/>
  <c r="I73" i="45"/>
  <c r="I50" i="45"/>
  <c r="I27" i="45"/>
  <c r="H52" i="4"/>
  <c r="I56" i="4"/>
  <c r="H78" i="4"/>
  <c r="I82" i="4"/>
  <c r="B27" i="43"/>
  <c r="A6" i="7"/>
  <c r="A8" i="7"/>
  <c r="A9" i="7"/>
  <c r="A10" i="7"/>
  <c r="A11" i="7"/>
  <c r="A12" i="7"/>
  <c r="G61" i="61"/>
  <c r="F61" i="61"/>
  <c r="E61" i="61"/>
  <c r="D61" i="61"/>
  <c r="C61" i="61"/>
  <c r="B61" i="61"/>
  <c r="G60" i="61"/>
  <c r="F60" i="61"/>
  <c r="E60" i="61"/>
  <c r="D60" i="61"/>
  <c r="C60" i="61"/>
  <c r="B60" i="61"/>
  <c r="G58" i="61"/>
  <c r="F58" i="61"/>
  <c r="E58" i="61"/>
  <c r="D58" i="61"/>
  <c r="C58" i="61"/>
  <c r="B58" i="61"/>
  <c r="G56" i="61"/>
  <c r="F56" i="61"/>
  <c r="E56" i="61"/>
  <c r="D56" i="61"/>
  <c r="C56" i="61"/>
  <c r="B56" i="61"/>
  <c r="G55" i="61"/>
  <c r="F55" i="61"/>
  <c r="E55" i="61"/>
  <c r="D55" i="61"/>
  <c r="C55" i="61"/>
  <c r="B55" i="61"/>
  <c r="G53" i="61"/>
  <c r="F53" i="61"/>
  <c r="E53" i="61"/>
  <c r="D53" i="61"/>
  <c r="C53" i="61"/>
  <c r="B53" i="61"/>
  <c r="I47" i="61"/>
  <c r="I41" i="61"/>
  <c r="I35" i="61"/>
  <c r="B28" i="61"/>
  <c r="I25" i="61"/>
  <c r="F19" i="61"/>
  <c r="F18" i="61" s="1"/>
  <c r="D19" i="61"/>
  <c r="B19" i="61"/>
  <c r="D18" i="61"/>
  <c r="B18" i="61"/>
  <c r="I15" i="61"/>
  <c r="G19" i="61"/>
  <c r="G18" i="61" s="1"/>
  <c r="E19" i="61"/>
  <c r="E18" i="61" s="1"/>
  <c r="C19" i="61"/>
  <c r="C18" i="61" s="1"/>
  <c r="I9" i="61"/>
  <c r="H7" i="61"/>
  <c r="G7" i="61"/>
  <c r="F7" i="61"/>
  <c r="E7" i="61"/>
  <c r="D7" i="61"/>
  <c r="C7" i="61"/>
  <c r="B7" i="61"/>
  <c r="B50" i="61" s="1"/>
  <c r="G61" i="58"/>
  <c r="F61" i="58"/>
  <c r="E61" i="58"/>
  <c r="D61" i="58"/>
  <c r="C61" i="58"/>
  <c r="B61" i="58"/>
  <c r="G60" i="58"/>
  <c r="F60" i="58"/>
  <c r="E60" i="58"/>
  <c r="D60" i="58"/>
  <c r="C60" i="58"/>
  <c r="B60" i="58"/>
  <c r="G58" i="58"/>
  <c r="F58" i="58"/>
  <c r="E58" i="58"/>
  <c r="D58" i="58"/>
  <c r="C58" i="58"/>
  <c r="B58" i="58"/>
  <c r="G56" i="58"/>
  <c r="F56" i="58"/>
  <c r="E56" i="58"/>
  <c r="D56" i="58"/>
  <c r="C56" i="58"/>
  <c r="B56" i="58"/>
  <c r="G55" i="58"/>
  <c r="F55" i="58"/>
  <c r="E55" i="58"/>
  <c r="D55" i="58"/>
  <c r="C55" i="58"/>
  <c r="B55" i="58"/>
  <c r="G53" i="58"/>
  <c r="F53" i="58"/>
  <c r="E53" i="58"/>
  <c r="D53" i="58"/>
  <c r="C53" i="58"/>
  <c r="B53" i="58"/>
  <c r="I47" i="58"/>
  <c r="C9" i="57"/>
  <c r="I41" i="58"/>
  <c r="I35" i="58"/>
  <c r="I25" i="58"/>
  <c r="F19" i="58"/>
  <c r="F18" i="58" s="1"/>
  <c r="D19" i="58"/>
  <c r="B19" i="58"/>
  <c r="B18" i="58" s="1"/>
  <c r="D18" i="58"/>
  <c r="I15" i="58"/>
  <c r="G19" i="58"/>
  <c r="G18" i="58" s="1"/>
  <c r="E19" i="58"/>
  <c r="E18" i="58" s="1"/>
  <c r="C19" i="58"/>
  <c r="C18" i="58" s="1"/>
  <c r="I9" i="58"/>
  <c r="H7" i="58"/>
  <c r="G7" i="58"/>
  <c r="F7" i="58"/>
  <c r="E7" i="58"/>
  <c r="E50" i="58" s="1"/>
  <c r="D7" i="58"/>
  <c r="D50" i="58" s="1"/>
  <c r="C7" i="58"/>
  <c r="B7" i="58"/>
  <c r="G61" i="56"/>
  <c r="H61" i="56" s="1"/>
  <c r="F61" i="56"/>
  <c r="E61" i="56"/>
  <c r="D61" i="56"/>
  <c r="C61" i="56"/>
  <c r="B61" i="56"/>
  <c r="G60" i="56"/>
  <c r="F60" i="56"/>
  <c r="E60" i="56"/>
  <c r="D60" i="56"/>
  <c r="C60" i="56"/>
  <c r="B60" i="56"/>
  <c r="G58" i="56"/>
  <c r="H58" i="56" s="1"/>
  <c r="F58" i="56"/>
  <c r="E58" i="56"/>
  <c r="D58" i="56"/>
  <c r="C58" i="56"/>
  <c r="B58" i="56"/>
  <c r="G56" i="56"/>
  <c r="H56" i="56" s="1"/>
  <c r="F56" i="56"/>
  <c r="E56" i="56"/>
  <c r="D56" i="56"/>
  <c r="C56" i="56"/>
  <c r="B56" i="56"/>
  <c r="G55" i="56"/>
  <c r="F55" i="56"/>
  <c r="E55" i="56"/>
  <c r="D55" i="56"/>
  <c r="C55" i="56"/>
  <c r="B55" i="56"/>
  <c r="G53" i="56"/>
  <c r="H53" i="56" s="1"/>
  <c r="F53" i="56"/>
  <c r="E53" i="56"/>
  <c r="D53" i="56"/>
  <c r="C53" i="56"/>
  <c r="B53" i="56"/>
  <c r="I47" i="56"/>
  <c r="I41" i="56"/>
  <c r="I35" i="56"/>
  <c r="I25" i="56"/>
  <c r="F19" i="56"/>
  <c r="F18" i="56" s="1"/>
  <c r="D19" i="56"/>
  <c r="B19" i="56"/>
  <c r="D18" i="56"/>
  <c r="I15" i="56"/>
  <c r="G19" i="56"/>
  <c r="G18" i="56" s="1"/>
  <c r="E19" i="56"/>
  <c r="E18" i="56" s="1"/>
  <c r="C19" i="56"/>
  <c r="C18" i="56" s="1"/>
  <c r="I9" i="56"/>
  <c r="H7" i="56"/>
  <c r="G7" i="56"/>
  <c r="F7" i="56"/>
  <c r="E7" i="56"/>
  <c r="E50" i="56" s="1"/>
  <c r="D7" i="56"/>
  <c r="D50" i="56" s="1"/>
  <c r="C7" i="56"/>
  <c r="B7" i="56"/>
  <c r="G61" i="54"/>
  <c r="F61" i="54"/>
  <c r="E61" i="54"/>
  <c r="D61" i="54"/>
  <c r="C61" i="54"/>
  <c r="B61" i="54"/>
  <c r="G60" i="54"/>
  <c r="F60" i="54"/>
  <c r="E60" i="54"/>
  <c r="D60" i="54"/>
  <c r="C60" i="54"/>
  <c r="B60" i="54"/>
  <c r="G58" i="54"/>
  <c r="F58" i="54"/>
  <c r="E58" i="54"/>
  <c r="D58" i="54"/>
  <c r="C58" i="54"/>
  <c r="B58" i="54"/>
  <c r="G56" i="54"/>
  <c r="F56" i="54"/>
  <c r="E56" i="54"/>
  <c r="D56" i="54"/>
  <c r="C56" i="54"/>
  <c r="B56" i="54"/>
  <c r="G55" i="54"/>
  <c r="F55" i="54"/>
  <c r="E55" i="54"/>
  <c r="D55" i="54"/>
  <c r="C55" i="54"/>
  <c r="B55" i="54"/>
  <c r="G53" i="54"/>
  <c r="F53" i="54"/>
  <c r="E53" i="54"/>
  <c r="D53" i="54"/>
  <c r="C53" i="54"/>
  <c r="B53" i="54"/>
  <c r="I47" i="54"/>
  <c r="I41" i="54"/>
  <c r="I35" i="54"/>
  <c r="I25" i="54"/>
  <c r="F19" i="54"/>
  <c r="D19" i="54"/>
  <c r="B19" i="54"/>
  <c r="F18" i="54"/>
  <c r="D18" i="54"/>
  <c r="B18" i="54"/>
  <c r="I15" i="54"/>
  <c r="G19" i="54"/>
  <c r="G18" i="54" s="1"/>
  <c r="E19" i="54"/>
  <c r="E18" i="54" s="1"/>
  <c r="E50" i="54" s="1"/>
  <c r="C19" i="54"/>
  <c r="C18" i="54" s="1"/>
  <c r="C50" i="54" s="1"/>
  <c r="I9" i="54"/>
  <c r="H7" i="54"/>
  <c r="G50" i="54"/>
  <c r="F50" i="54"/>
  <c r="D50" i="54"/>
  <c r="B7" i="54"/>
  <c r="B50" i="54" s="1"/>
  <c r="G61" i="52"/>
  <c r="F61" i="52"/>
  <c r="E61" i="52"/>
  <c r="D61" i="52"/>
  <c r="C61" i="52"/>
  <c r="B61" i="52"/>
  <c r="G60" i="52"/>
  <c r="F60" i="52"/>
  <c r="E60" i="52"/>
  <c r="D60" i="52"/>
  <c r="C60" i="52"/>
  <c r="B60" i="52"/>
  <c r="G58" i="52"/>
  <c r="F58" i="52"/>
  <c r="E58" i="52"/>
  <c r="D58" i="52"/>
  <c r="C58" i="52"/>
  <c r="B58" i="52"/>
  <c r="G56" i="52"/>
  <c r="F56" i="52"/>
  <c r="E56" i="52"/>
  <c r="D56" i="52"/>
  <c r="C56" i="52"/>
  <c r="B56" i="52"/>
  <c r="G55" i="52"/>
  <c r="F55" i="52"/>
  <c r="E55" i="52"/>
  <c r="D55" i="52"/>
  <c r="C55" i="52"/>
  <c r="B55" i="52"/>
  <c r="G53" i="52"/>
  <c r="F53" i="52"/>
  <c r="E53" i="52"/>
  <c r="D53" i="52"/>
  <c r="C53" i="52"/>
  <c r="B53" i="52"/>
  <c r="I47" i="52"/>
  <c r="C9" i="51"/>
  <c r="I41" i="52"/>
  <c r="I35" i="52"/>
  <c r="I25" i="52"/>
  <c r="F19" i="52"/>
  <c r="F18" i="52" s="1"/>
  <c r="B19" i="52"/>
  <c r="B18" i="52" s="1"/>
  <c r="I15" i="52"/>
  <c r="G19" i="52"/>
  <c r="G18" i="52" s="1"/>
  <c r="E19" i="52"/>
  <c r="E18" i="52" s="1"/>
  <c r="D19" i="52"/>
  <c r="D18" i="52" s="1"/>
  <c r="C19" i="52"/>
  <c r="C18" i="52" s="1"/>
  <c r="I9" i="52"/>
  <c r="H7" i="52"/>
  <c r="G7" i="52"/>
  <c r="G50" i="52" s="1"/>
  <c r="F7" i="52"/>
  <c r="E7" i="52"/>
  <c r="E50" i="52" s="1"/>
  <c r="D7" i="52"/>
  <c r="C7" i="52"/>
  <c r="C50" i="52" s="1"/>
  <c r="B7" i="52"/>
  <c r="G61" i="50"/>
  <c r="F61" i="50"/>
  <c r="E61" i="50"/>
  <c r="D61" i="50"/>
  <c r="C61" i="50"/>
  <c r="B61" i="50"/>
  <c r="G60" i="50"/>
  <c r="F60" i="50"/>
  <c r="E60" i="50"/>
  <c r="D60" i="50"/>
  <c r="C60" i="50"/>
  <c r="B60" i="50"/>
  <c r="G58" i="50"/>
  <c r="F58" i="50"/>
  <c r="E58" i="50"/>
  <c r="D58" i="50"/>
  <c r="C58" i="50"/>
  <c r="B58" i="50"/>
  <c r="G56" i="50"/>
  <c r="F56" i="50"/>
  <c r="E56" i="50"/>
  <c r="D56" i="50"/>
  <c r="C56" i="50"/>
  <c r="B56" i="50"/>
  <c r="G55" i="50"/>
  <c r="F55" i="50"/>
  <c r="E55" i="50"/>
  <c r="D55" i="50"/>
  <c r="C55" i="50"/>
  <c r="B55" i="50"/>
  <c r="G53" i="50"/>
  <c r="F53" i="50"/>
  <c r="E53" i="50"/>
  <c r="D53" i="50"/>
  <c r="C53" i="50"/>
  <c r="B53" i="50"/>
  <c r="I47" i="50"/>
  <c r="C9" i="49"/>
  <c r="I41" i="50"/>
  <c r="I35" i="50"/>
  <c r="I25" i="50"/>
  <c r="F19" i="50"/>
  <c r="B19" i="50"/>
  <c r="B18" i="50" s="1"/>
  <c r="F18" i="50"/>
  <c r="I15" i="50"/>
  <c r="G19" i="50"/>
  <c r="G18" i="50" s="1"/>
  <c r="E19" i="50"/>
  <c r="E18" i="50" s="1"/>
  <c r="D19" i="50"/>
  <c r="D18" i="50" s="1"/>
  <c r="D50" i="50" s="1"/>
  <c r="C19" i="50"/>
  <c r="C18" i="50" s="1"/>
  <c r="C50" i="50" s="1"/>
  <c r="I9" i="50"/>
  <c r="H7" i="50"/>
  <c r="F50" i="50"/>
  <c r="E50" i="50"/>
  <c r="B7" i="50"/>
  <c r="G61" i="48"/>
  <c r="F61" i="48"/>
  <c r="E61" i="48"/>
  <c r="D61" i="48"/>
  <c r="C61" i="48"/>
  <c r="B61" i="48"/>
  <c r="G60" i="48"/>
  <c r="F60" i="48"/>
  <c r="E60" i="48"/>
  <c r="D60" i="48"/>
  <c r="C60" i="48"/>
  <c r="B60" i="48"/>
  <c r="G58" i="48"/>
  <c r="F58" i="48"/>
  <c r="E58" i="48"/>
  <c r="D58" i="48"/>
  <c r="C58" i="48"/>
  <c r="B58" i="48"/>
  <c r="G56" i="48"/>
  <c r="F56" i="48"/>
  <c r="E56" i="48"/>
  <c r="D56" i="48"/>
  <c r="C56" i="48"/>
  <c r="B56" i="48"/>
  <c r="G55" i="48"/>
  <c r="F55" i="48"/>
  <c r="E55" i="48"/>
  <c r="D55" i="48"/>
  <c r="C55" i="48"/>
  <c r="B55" i="48"/>
  <c r="G53" i="48"/>
  <c r="F53" i="48"/>
  <c r="E53" i="48"/>
  <c r="D53" i="48"/>
  <c r="C53" i="48"/>
  <c r="B53" i="48"/>
  <c r="I47" i="48"/>
  <c r="C9" i="47"/>
  <c r="I41" i="48"/>
  <c r="I35" i="48"/>
  <c r="I25" i="48"/>
  <c r="F19" i="48"/>
  <c r="F18" i="48" s="1"/>
  <c r="B19" i="48"/>
  <c r="B18" i="48"/>
  <c r="I15" i="48"/>
  <c r="H12" i="48"/>
  <c r="G12" i="48"/>
  <c r="G19" i="48" s="1"/>
  <c r="G18" i="48" s="1"/>
  <c r="F12" i="48"/>
  <c r="E12" i="48"/>
  <c r="E19" i="48" s="1"/>
  <c r="E18" i="48" s="1"/>
  <c r="D12" i="48"/>
  <c r="D19" i="48" s="1"/>
  <c r="D18" i="48" s="1"/>
  <c r="C12" i="48"/>
  <c r="C19" i="48" s="1"/>
  <c r="B12" i="48"/>
  <c r="I9" i="48"/>
  <c r="H7" i="48"/>
  <c r="G7" i="48"/>
  <c r="G50" i="48" s="1"/>
  <c r="F7" i="48"/>
  <c r="E7" i="48"/>
  <c r="D7" i="48"/>
  <c r="C7" i="48"/>
  <c r="B7" i="48"/>
  <c r="B50" i="48" s="1"/>
  <c r="C9" i="60" l="1"/>
  <c r="C28" i="61"/>
  <c r="C50" i="61" s="1"/>
  <c r="G28" i="61"/>
  <c r="G50" i="61" s="1"/>
  <c r="D28" i="61"/>
  <c r="E28" i="61"/>
  <c r="F28" i="61"/>
  <c r="F50" i="61" s="1"/>
  <c r="E50" i="61"/>
  <c r="D50" i="61"/>
  <c r="H18" i="61"/>
  <c r="H53" i="58"/>
  <c r="H56" i="58"/>
  <c r="H58" i="58"/>
  <c r="H61" i="58"/>
  <c r="H50" i="58"/>
  <c r="F50" i="58"/>
  <c r="G50" i="58"/>
  <c r="B50" i="58"/>
  <c r="C9" i="55"/>
  <c r="F50" i="56"/>
  <c r="H18" i="56"/>
  <c r="C50" i="56"/>
  <c r="G50" i="56"/>
  <c r="B50" i="56"/>
  <c r="B18" i="56"/>
  <c r="C9" i="53"/>
  <c r="H18" i="54"/>
  <c r="D50" i="52"/>
  <c r="F50" i="52"/>
  <c r="B50" i="52"/>
  <c r="B50" i="50"/>
  <c r="E50" i="48"/>
  <c r="D50" i="48"/>
  <c r="F50" i="48"/>
  <c r="C18" i="48"/>
  <c r="C50" i="48" s="1"/>
  <c r="H19" i="48"/>
  <c r="H18" i="48" s="1"/>
  <c r="H50" i="48" s="1"/>
  <c r="C50" i="58"/>
  <c r="H18" i="58"/>
  <c r="H50" i="54"/>
  <c r="H18" i="52"/>
  <c r="H50" i="52" s="1"/>
  <c r="G50" i="50"/>
  <c r="H18" i="50"/>
  <c r="H50" i="50" s="1"/>
  <c r="H50" i="61" l="1"/>
  <c r="I44" i="61" s="1"/>
  <c r="H50" i="56"/>
  <c r="I50" i="56" s="1"/>
  <c r="I44" i="58"/>
  <c r="I12" i="58"/>
  <c r="H57" i="58"/>
  <c r="I50" i="58"/>
  <c r="I18" i="58"/>
  <c r="I28" i="58"/>
  <c r="I21" i="58"/>
  <c r="I7" i="58"/>
  <c r="H60" i="58"/>
  <c r="H55" i="58"/>
  <c r="I38" i="58"/>
  <c r="I44" i="54"/>
  <c r="I12" i="54"/>
  <c r="H57" i="54"/>
  <c r="I50" i="54"/>
  <c r="I18" i="54"/>
  <c r="I28" i="54"/>
  <c r="I21" i="54"/>
  <c r="I7" i="54"/>
  <c r="H60" i="54"/>
  <c r="H55" i="54"/>
  <c r="I38" i="54"/>
  <c r="I44" i="52"/>
  <c r="I12" i="52"/>
  <c r="H57" i="52"/>
  <c r="I50" i="52"/>
  <c r="I18" i="52"/>
  <c r="I28" i="52"/>
  <c r="I21" i="52"/>
  <c r="I7" i="52"/>
  <c r="H60" i="52"/>
  <c r="H55" i="52"/>
  <c r="I38" i="52"/>
  <c r="I44" i="50"/>
  <c r="I12" i="50"/>
  <c r="H57" i="50"/>
  <c r="I50" i="50"/>
  <c r="I18" i="50"/>
  <c r="I28" i="50"/>
  <c r="I21" i="50"/>
  <c r="I7" i="50"/>
  <c r="H60" i="50"/>
  <c r="H55" i="50"/>
  <c r="I38" i="50"/>
  <c r="I44" i="48"/>
  <c r="I12" i="48"/>
  <c r="H57" i="48"/>
  <c r="I50" i="48"/>
  <c r="I18" i="48"/>
  <c r="I28" i="48"/>
  <c r="I21" i="48"/>
  <c r="I7" i="48"/>
  <c r="H60" i="48"/>
  <c r="H55" i="48"/>
  <c r="I38" i="48"/>
  <c r="I7" i="61" l="1"/>
  <c r="I50" i="61"/>
  <c r="H60" i="61"/>
  <c r="H57" i="61"/>
  <c r="I12" i="61"/>
  <c r="I38" i="61"/>
  <c r="H55" i="61"/>
  <c r="I18" i="61"/>
  <c r="I21" i="61"/>
  <c r="I28" i="61"/>
  <c r="H55" i="56"/>
  <c r="H60" i="56"/>
  <c r="I28" i="56"/>
  <c r="I38" i="56"/>
  <c r="I7" i="56"/>
  <c r="I21" i="56"/>
  <c r="I44" i="56"/>
  <c r="I12" i="56"/>
  <c r="H57" i="56"/>
  <c r="I18" i="56"/>
  <c r="H18" i="60"/>
  <c r="F18" i="60"/>
  <c r="H17" i="60"/>
  <c r="F17" i="60"/>
  <c r="H16" i="60"/>
  <c r="F16" i="60"/>
  <c r="H15" i="60"/>
  <c r="F15" i="60"/>
  <c r="H14" i="60"/>
  <c r="F14" i="60"/>
  <c r="H13" i="60"/>
  <c r="D6" i="60"/>
  <c r="I4" i="60"/>
  <c r="H18" i="57"/>
  <c r="F18" i="57"/>
  <c r="H17" i="57"/>
  <c r="F17" i="57"/>
  <c r="H16" i="57"/>
  <c r="F16" i="57"/>
  <c r="H15" i="57"/>
  <c r="F15" i="57"/>
  <c r="H14" i="57"/>
  <c r="F14" i="57"/>
  <c r="H13" i="57"/>
  <c r="D6" i="57"/>
  <c r="I4" i="57"/>
  <c r="H18" i="55"/>
  <c r="F18" i="55"/>
  <c r="H17" i="55"/>
  <c r="F17" i="55"/>
  <c r="H16" i="55"/>
  <c r="F16" i="55"/>
  <c r="H15" i="55"/>
  <c r="F15" i="55"/>
  <c r="H14" i="55"/>
  <c r="F14" i="55"/>
  <c r="H13" i="55"/>
  <c r="D6" i="55"/>
  <c r="I4" i="55"/>
  <c r="H18" i="53"/>
  <c r="F18" i="53"/>
  <c r="H17" i="53"/>
  <c r="F17" i="53"/>
  <c r="H16" i="53"/>
  <c r="F16" i="53"/>
  <c r="H15" i="53"/>
  <c r="F15" i="53"/>
  <c r="H14" i="53"/>
  <c r="F14" i="53"/>
  <c r="H13" i="53"/>
  <c r="D6" i="53"/>
  <c r="I4" i="53"/>
  <c r="H18" i="51"/>
  <c r="F18" i="51"/>
  <c r="H17" i="51"/>
  <c r="F17" i="51"/>
  <c r="H16" i="51"/>
  <c r="F16" i="51"/>
  <c r="H15" i="51"/>
  <c r="F15" i="51"/>
  <c r="H14" i="51"/>
  <c r="F14" i="51"/>
  <c r="H13" i="51"/>
  <c r="D6" i="51"/>
  <c r="I4" i="51"/>
  <c r="H18" i="49"/>
  <c r="F18" i="49"/>
  <c r="H17" i="49"/>
  <c r="F17" i="49"/>
  <c r="H16" i="49"/>
  <c r="F16" i="49"/>
  <c r="H15" i="49"/>
  <c r="F15" i="49"/>
  <c r="H14" i="49"/>
  <c r="F14" i="49"/>
  <c r="H13" i="49"/>
  <c r="D6" i="49"/>
  <c r="I4" i="49"/>
  <c r="H18" i="47"/>
  <c r="F18" i="47"/>
  <c r="H17" i="47"/>
  <c r="F17" i="47"/>
  <c r="H16" i="47"/>
  <c r="F16" i="47"/>
  <c r="H15" i="47"/>
  <c r="F15" i="47"/>
  <c r="H14" i="47"/>
  <c r="F14" i="47"/>
  <c r="H13" i="47"/>
  <c r="D6" i="47"/>
  <c r="I4" i="47"/>
  <c r="H3" i="2" l="1"/>
  <c r="I103" i="13"/>
  <c r="I11" i="62" s="1"/>
  <c r="I102" i="13"/>
  <c r="I10" i="62" s="1"/>
  <c r="I101" i="13"/>
  <c r="I9" i="62" s="1"/>
  <c r="I100" i="13"/>
  <c r="I8" i="62" s="1"/>
  <c r="I99" i="13"/>
  <c r="I7" i="62" s="1"/>
  <c r="B92" i="13"/>
  <c r="B85" i="13"/>
  <c r="B86" i="13"/>
  <c r="B87" i="13"/>
  <c r="B88" i="13"/>
  <c r="B89" i="13"/>
  <c r="B90" i="13"/>
  <c r="B91" i="13"/>
  <c r="B84" i="13"/>
  <c r="H18" i="6"/>
  <c r="H17" i="6"/>
  <c r="H16" i="6"/>
  <c r="H15" i="6"/>
  <c r="H14" i="6"/>
  <c r="H13" i="6"/>
  <c r="C74" i="13"/>
  <c r="E74" i="13"/>
  <c r="D74" i="13"/>
  <c r="H21" i="6" s="1"/>
  <c r="D103" i="13"/>
  <c r="D11" i="62" s="1"/>
  <c r="D102" i="13"/>
  <c r="D10" i="62" s="1"/>
  <c r="D101" i="13"/>
  <c r="D9" i="62" s="1"/>
  <c r="D100" i="13"/>
  <c r="D8" i="62" s="1"/>
  <c r="D99" i="13"/>
  <c r="D7" i="62" s="1"/>
  <c r="D98" i="13"/>
  <c r="D6" i="62" s="1"/>
  <c r="D97" i="13"/>
  <c r="D5" i="62" s="1"/>
  <c r="D96" i="13"/>
  <c r="D4" i="62" s="1"/>
  <c r="C103" i="13"/>
  <c r="C11" i="62" s="1"/>
  <c r="C102" i="13"/>
  <c r="C10" i="62" s="1"/>
  <c r="C101" i="13"/>
  <c r="C9" i="62" s="1"/>
  <c r="C100" i="13"/>
  <c r="C8" i="62" s="1"/>
  <c r="C99" i="13"/>
  <c r="C7" i="62" s="1"/>
  <c r="C98" i="13"/>
  <c r="C6" i="62" s="1"/>
  <c r="C97" i="13"/>
  <c r="C5" i="62" s="1"/>
  <c r="C96" i="13"/>
  <c r="C4" i="62" s="1"/>
  <c r="B103" i="13"/>
  <c r="B11" i="62" s="1"/>
  <c r="B102" i="13"/>
  <c r="B10" i="62" s="1"/>
  <c r="B101" i="13"/>
  <c r="B9" i="62" s="1"/>
  <c r="B100" i="13"/>
  <c r="B8" i="62" s="1"/>
  <c r="B99" i="13"/>
  <c r="B7" i="62" s="1"/>
  <c r="B98" i="13"/>
  <c r="B97" i="13"/>
  <c r="B5" i="62" s="1"/>
  <c r="B96" i="13"/>
  <c r="B4" i="62" l="1"/>
  <c r="A5" i="7"/>
  <c r="B6" i="62"/>
  <c r="A7" i="7"/>
  <c r="I98" i="13"/>
  <c r="I6" i="62" s="1"/>
  <c r="I97" i="13"/>
  <c r="I5" i="62" s="1"/>
  <c r="E97" i="13"/>
  <c r="G97" i="13"/>
  <c r="G5" i="62" s="1"/>
  <c r="E99" i="13"/>
  <c r="G99" i="13"/>
  <c r="G7" i="62" s="1"/>
  <c r="G100" i="13"/>
  <c r="G8" i="62" s="1"/>
  <c r="E98" i="13"/>
  <c r="G98" i="13"/>
  <c r="G6" i="62" s="1"/>
  <c r="E100" i="13"/>
  <c r="E101" i="13"/>
  <c r="G101" i="13"/>
  <c r="G9" i="62" s="1"/>
  <c r="E102" i="13"/>
  <c r="G102" i="13"/>
  <c r="G10" i="62" s="1"/>
  <c r="E103" i="13"/>
  <c r="G103" i="13"/>
  <c r="G11" i="62" s="1"/>
  <c r="K103" i="13"/>
  <c r="H103" i="13"/>
  <c r="H11" i="62" s="1"/>
  <c r="J103" i="13"/>
  <c r="J11" i="62" s="1"/>
  <c r="F103" i="13"/>
  <c r="F11" i="62" s="1"/>
  <c r="K101" i="13"/>
  <c r="H101" i="13"/>
  <c r="H9" i="62" s="1"/>
  <c r="J101" i="13"/>
  <c r="J9" i="62" s="1"/>
  <c r="F101" i="13"/>
  <c r="F9" i="62" s="1"/>
  <c r="H98" i="13"/>
  <c r="H6" i="62" s="1"/>
  <c r="J98" i="13"/>
  <c r="J6" i="62" s="1"/>
  <c r="F98" i="13"/>
  <c r="F6" i="62" s="1"/>
  <c r="K98" i="13"/>
  <c r="E61" i="30"/>
  <c r="F61" i="30"/>
  <c r="G61" i="30"/>
  <c r="E58" i="30"/>
  <c r="F58" i="30"/>
  <c r="G58" i="30"/>
  <c r="E56" i="30"/>
  <c r="F56" i="30"/>
  <c r="G56" i="30"/>
  <c r="E55" i="30"/>
  <c r="F55" i="30"/>
  <c r="G55" i="30"/>
  <c r="E53" i="30"/>
  <c r="F53" i="30"/>
  <c r="G53" i="30"/>
  <c r="K11" i="62" l="1"/>
  <c r="F9" i="60"/>
  <c r="K9" i="62"/>
  <c r="F9" i="55"/>
  <c r="K6" i="62"/>
  <c r="F9" i="49"/>
  <c r="E8" i="62"/>
  <c r="H9" i="53"/>
  <c r="E11" i="62"/>
  <c r="H9" i="60"/>
  <c r="E10" i="62"/>
  <c r="H9" i="57"/>
  <c r="E7" i="62"/>
  <c r="H9" i="51"/>
  <c r="E6" i="62"/>
  <c r="H9" i="49"/>
  <c r="E9" i="62"/>
  <c r="H9" i="55"/>
  <c r="E5" i="62"/>
  <c r="H9" i="47"/>
  <c r="K102" i="13"/>
  <c r="H102" i="13"/>
  <c r="H10" i="62" s="1"/>
  <c r="J102" i="13"/>
  <c r="J10" i="62" s="1"/>
  <c r="F102" i="13"/>
  <c r="F10" i="62" s="1"/>
  <c r="H100" i="13"/>
  <c r="H8" i="62" s="1"/>
  <c r="J100" i="13"/>
  <c r="J8" i="62" s="1"/>
  <c r="F100" i="13"/>
  <c r="F8" i="62" s="1"/>
  <c r="K100" i="13"/>
  <c r="H99" i="13"/>
  <c r="H7" i="62" s="1"/>
  <c r="J99" i="13"/>
  <c r="J7" i="62" s="1"/>
  <c r="F99" i="13"/>
  <c r="F7" i="62" s="1"/>
  <c r="K99" i="13"/>
  <c r="H97" i="13"/>
  <c r="H5" i="62" s="1"/>
  <c r="J97" i="13"/>
  <c r="J5" i="62" s="1"/>
  <c r="F97" i="13"/>
  <c r="F5" i="62" s="1"/>
  <c r="K97" i="13"/>
  <c r="D17" i="43"/>
  <c r="D15" i="43"/>
  <c r="D13" i="43"/>
  <c r="D11" i="43"/>
  <c r="H56" i="2"/>
  <c r="H54" i="2"/>
  <c r="H52" i="2"/>
  <c r="H50" i="2"/>
  <c r="H48" i="2"/>
  <c r="H70" i="13"/>
  <c r="K70" i="13" s="1"/>
  <c r="G70" i="13"/>
  <c r="F70" i="13"/>
  <c r="H44" i="2" s="1"/>
  <c r="E70" i="13"/>
  <c r="G44" i="2" s="1"/>
  <c r="C70" i="13"/>
  <c r="D70" i="13" s="1"/>
  <c r="H575" i="4" s="1"/>
  <c r="B70" i="13"/>
  <c r="B44" i="2" s="1"/>
  <c r="H69" i="13"/>
  <c r="K69" i="13" s="1"/>
  <c r="G69" i="13"/>
  <c r="F69" i="13"/>
  <c r="H43" i="2" s="1"/>
  <c r="E69" i="13"/>
  <c r="G43" i="2" s="1"/>
  <c r="D69" i="13"/>
  <c r="H549" i="4" s="1"/>
  <c r="C69" i="13"/>
  <c r="B69" i="13"/>
  <c r="B43" i="2" s="1"/>
  <c r="J68" i="13"/>
  <c r="I68" i="13"/>
  <c r="H68" i="13"/>
  <c r="K68" i="13" s="1"/>
  <c r="G68" i="13"/>
  <c r="F68" i="13"/>
  <c r="H42" i="2" s="1"/>
  <c r="E68" i="13"/>
  <c r="G42" i="2" s="1"/>
  <c r="C68" i="13"/>
  <c r="D68" i="13" s="1"/>
  <c r="H523" i="4" s="1"/>
  <c r="B68" i="13"/>
  <c r="B42" i="2" s="1"/>
  <c r="H67" i="13"/>
  <c r="K67" i="13" s="1"/>
  <c r="G67" i="13"/>
  <c r="F67" i="13"/>
  <c r="H41" i="2" s="1"/>
  <c r="E67" i="13"/>
  <c r="G41" i="2" s="1"/>
  <c r="C67" i="13"/>
  <c r="D67" i="13" s="1"/>
  <c r="H497" i="4" s="1"/>
  <c r="B67" i="13"/>
  <c r="B41" i="2" s="1"/>
  <c r="H66" i="13"/>
  <c r="K66" i="13" s="1"/>
  <c r="G66" i="13"/>
  <c r="F66" i="13"/>
  <c r="H40" i="2" s="1"/>
  <c r="E66" i="13"/>
  <c r="G40" i="2" s="1"/>
  <c r="C66" i="13"/>
  <c r="D66" i="13" s="1"/>
  <c r="H471" i="4" s="1"/>
  <c r="B66" i="13"/>
  <c r="B40" i="2" s="1"/>
  <c r="H65" i="13"/>
  <c r="K65" i="13" s="1"/>
  <c r="G65" i="13"/>
  <c r="F65" i="13"/>
  <c r="H39" i="2" s="1"/>
  <c r="E65" i="13"/>
  <c r="G39" i="2" s="1"/>
  <c r="C65" i="13"/>
  <c r="D65" i="13" s="1"/>
  <c r="H445" i="4" s="1"/>
  <c r="B65" i="13"/>
  <c r="B39" i="2" s="1"/>
  <c r="H64" i="13"/>
  <c r="K64" i="13" s="1"/>
  <c r="G64" i="13"/>
  <c r="F64" i="13"/>
  <c r="H38" i="2" s="1"/>
  <c r="E64" i="13"/>
  <c r="G38" i="2" s="1"/>
  <c r="C64" i="13"/>
  <c r="D64" i="13" s="1"/>
  <c r="H419" i="4" s="1"/>
  <c r="B64" i="13"/>
  <c r="B38" i="2" s="1"/>
  <c r="H63" i="13"/>
  <c r="K63" i="13" s="1"/>
  <c r="G63" i="13"/>
  <c r="F63" i="13"/>
  <c r="H37" i="2" s="1"/>
  <c r="E63" i="13"/>
  <c r="G37" i="2" s="1"/>
  <c r="C63" i="13"/>
  <c r="D63" i="13" s="1"/>
  <c r="H393" i="4" s="1"/>
  <c r="B63" i="13"/>
  <c r="B37" i="2" s="1"/>
  <c r="H62" i="13"/>
  <c r="K62" i="13" s="1"/>
  <c r="G62" i="13"/>
  <c r="F62" i="13"/>
  <c r="H36" i="2" s="1"/>
  <c r="E62" i="13"/>
  <c r="G36" i="2" s="1"/>
  <c r="C62" i="13"/>
  <c r="D62" i="13" s="1"/>
  <c r="H367" i="4" s="1"/>
  <c r="B62" i="13"/>
  <c r="B36" i="2" s="1"/>
  <c r="H61" i="13"/>
  <c r="K61" i="13" s="1"/>
  <c r="G61" i="13"/>
  <c r="F61" i="13"/>
  <c r="H35" i="2" s="1"/>
  <c r="E61" i="13"/>
  <c r="G35" i="2" s="1"/>
  <c r="C61" i="13"/>
  <c r="D61" i="13" s="1"/>
  <c r="H341" i="4" s="1"/>
  <c r="B61" i="13"/>
  <c r="B35" i="2" s="1"/>
  <c r="H60" i="13"/>
  <c r="I60" i="13" s="1"/>
  <c r="G60" i="13"/>
  <c r="F60" i="13"/>
  <c r="H34" i="2" s="1"/>
  <c r="E60" i="13"/>
  <c r="G34" i="2" s="1"/>
  <c r="C60" i="13"/>
  <c r="D60" i="13" s="1"/>
  <c r="H315" i="4" s="1"/>
  <c r="B60" i="13"/>
  <c r="B34" i="2" s="1"/>
  <c r="H59" i="13"/>
  <c r="K59" i="13" s="1"/>
  <c r="G59" i="13"/>
  <c r="F59" i="13"/>
  <c r="H33" i="2" s="1"/>
  <c r="E59" i="13"/>
  <c r="G33" i="2" s="1"/>
  <c r="C59" i="13"/>
  <c r="D59" i="13" s="1"/>
  <c r="H289" i="4" s="1"/>
  <c r="B59" i="13"/>
  <c r="B33" i="2" s="1"/>
  <c r="H58" i="13"/>
  <c r="I58" i="13" s="1"/>
  <c r="G58" i="13"/>
  <c r="F58" i="13"/>
  <c r="H32" i="2" s="1"/>
  <c r="E58" i="13"/>
  <c r="G32" i="2" s="1"/>
  <c r="C58" i="13"/>
  <c r="D58" i="13" s="1"/>
  <c r="H263" i="4" s="1"/>
  <c r="B58" i="13"/>
  <c r="B32" i="2" s="1"/>
  <c r="H57" i="13"/>
  <c r="K57" i="13" s="1"/>
  <c r="G57" i="13"/>
  <c r="F57" i="13"/>
  <c r="H31" i="2" s="1"/>
  <c r="E57" i="13"/>
  <c r="G31" i="2" s="1"/>
  <c r="C57" i="13"/>
  <c r="D57" i="13" s="1"/>
  <c r="H237" i="4" s="1"/>
  <c r="B57" i="13"/>
  <c r="B31" i="2" s="1"/>
  <c r="H56" i="13"/>
  <c r="I56" i="13" s="1"/>
  <c r="G56" i="13"/>
  <c r="F56" i="13"/>
  <c r="H30" i="2" s="1"/>
  <c r="E56" i="13"/>
  <c r="G30" i="2" s="1"/>
  <c r="C56" i="13"/>
  <c r="D56" i="13" s="1"/>
  <c r="H211" i="4" s="1"/>
  <c r="B56" i="13"/>
  <c r="B30" i="2" s="1"/>
  <c r="H55" i="13"/>
  <c r="K55" i="13" s="1"/>
  <c r="G55" i="13"/>
  <c r="F55" i="13"/>
  <c r="H29" i="2" s="1"/>
  <c r="E55" i="13"/>
  <c r="G29" i="2" s="1"/>
  <c r="C55" i="13"/>
  <c r="D55" i="13" s="1"/>
  <c r="H185" i="4" s="1"/>
  <c r="B55" i="13"/>
  <c r="B29" i="2" s="1"/>
  <c r="H54" i="13"/>
  <c r="I54" i="13" s="1"/>
  <c r="G54" i="13"/>
  <c r="F54" i="13"/>
  <c r="H28" i="2" s="1"/>
  <c r="E54" i="13"/>
  <c r="G28" i="2" s="1"/>
  <c r="C54" i="13"/>
  <c r="D54" i="13" s="1"/>
  <c r="H159" i="4" s="1"/>
  <c r="B54" i="13"/>
  <c r="B28" i="2" s="1"/>
  <c r="H53" i="13"/>
  <c r="K53" i="13" s="1"/>
  <c r="G53" i="13"/>
  <c r="F53" i="13"/>
  <c r="H27" i="2" s="1"/>
  <c r="E53" i="13"/>
  <c r="G27" i="2" s="1"/>
  <c r="C53" i="13"/>
  <c r="D53" i="13" s="1"/>
  <c r="H133" i="4" s="1"/>
  <c r="B53" i="13"/>
  <c r="B27" i="2" s="1"/>
  <c r="H52" i="13"/>
  <c r="I52" i="13" s="1"/>
  <c r="G52" i="13"/>
  <c r="F52" i="13"/>
  <c r="H26" i="2" s="1"/>
  <c r="E52" i="13"/>
  <c r="G26" i="2" s="1"/>
  <c r="C52" i="13"/>
  <c r="D52" i="13" s="1"/>
  <c r="H107" i="4" s="1"/>
  <c r="B52" i="13"/>
  <c r="B26" i="2" s="1"/>
  <c r="H51" i="13"/>
  <c r="K51" i="13" s="1"/>
  <c r="G51" i="13"/>
  <c r="F51" i="13"/>
  <c r="H25" i="2" s="1"/>
  <c r="E51" i="13"/>
  <c r="G25" i="2" s="1"/>
  <c r="C51" i="13"/>
  <c r="D51" i="13" s="1"/>
  <c r="H81" i="4" s="1"/>
  <c r="B51" i="13"/>
  <c r="B25" i="2" s="1"/>
  <c r="H50" i="13"/>
  <c r="I50" i="13" s="1"/>
  <c r="G50" i="13"/>
  <c r="F50" i="13"/>
  <c r="H24" i="2" s="1"/>
  <c r="E50" i="13"/>
  <c r="G24" i="2" s="1"/>
  <c r="C50" i="13"/>
  <c r="D50" i="13" s="1"/>
  <c r="H55" i="4" s="1"/>
  <c r="B50" i="13"/>
  <c r="B24" i="2" s="1"/>
  <c r="H49" i="13"/>
  <c r="K49" i="13" s="1"/>
  <c r="G49" i="13"/>
  <c r="F49" i="13"/>
  <c r="H23" i="2" s="1"/>
  <c r="E49" i="13"/>
  <c r="G23" i="2" s="1"/>
  <c r="C49" i="13"/>
  <c r="D49" i="13" s="1"/>
  <c r="H29" i="4" s="1"/>
  <c r="B49" i="13"/>
  <c r="H48" i="13"/>
  <c r="J48" i="13" s="1"/>
  <c r="G48" i="13"/>
  <c r="F48" i="13"/>
  <c r="H22" i="2" s="1"/>
  <c r="E48" i="13"/>
  <c r="G22" i="2" s="1"/>
  <c r="C48" i="13"/>
  <c r="D48" i="13" s="1"/>
  <c r="H3" i="4" s="1"/>
  <c r="B48" i="13"/>
  <c r="H47" i="13"/>
  <c r="G47" i="13"/>
  <c r="F47" i="13"/>
  <c r="H21" i="2" s="1"/>
  <c r="E47" i="13"/>
  <c r="G21" i="2" s="1"/>
  <c r="C47" i="13"/>
  <c r="D47" i="13" s="1"/>
  <c r="I1" i="19" s="1"/>
  <c r="B21" i="2"/>
  <c r="A36" i="13"/>
  <c r="G60" i="30"/>
  <c r="F60" i="30"/>
  <c r="E60" i="30"/>
  <c r="D60" i="30"/>
  <c r="C60" i="30"/>
  <c r="B60" i="30"/>
  <c r="G57" i="30"/>
  <c r="F57" i="30"/>
  <c r="E57" i="30"/>
  <c r="I47" i="30"/>
  <c r="I41" i="30"/>
  <c r="I35" i="30"/>
  <c r="I25" i="30"/>
  <c r="G21" i="30"/>
  <c r="F21" i="30"/>
  <c r="E21" i="30"/>
  <c r="D21" i="30"/>
  <c r="C21" i="30"/>
  <c r="B21" i="30"/>
  <c r="I15" i="30"/>
  <c r="G12" i="30"/>
  <c r="G19" i="30" s="1"/>
  <c r="G18" i="30" s="1"/>
  <c r="F12" i="30"/>
  <c r="F19" i="30" s="1"/>
  <c r="F18" i="30" s="1"/>
  <c r="E12" i="30"/>
  <c r="E19" i="30" s="1"/>
  <c r="E18" i="30" s="1"/>
  <c r="D12" i="30"/>
  <c r="D19" i="30" s="1"/>
  <c r="D18" i="30" s="1"/>
  <c r="C12" i="30"/>
  <c r="C19" i="30" s="1"/>
  <c r="C18" i="30" s="1"/>
  <c r="B12" i="30"/>
  <c r="B19" i="30" s="1"/>
  <c r="B18" i="30" s="1"/>
  <c r="I9" i="30"/>
  <c r="H7" i="30"/>
  <c r="G7" i="30"/>
  <c r="F7" i="30"/>
  <c r="E7" i="30"/>
  <c r="D7" i="30"/>
  <c r="C7" i="30"/>
  <c r="B7" i="30"/>
  <c r="G3" i="30"/>
  <c r="F3" i="30"/>
  <c r="E3" i="30"/>
  <c r="D3" i="30"/>
  <c r="C3" i="30"/>
  <c r="B3" i="30"/>
  <c r="F18" i="6"/>
  <c r="F17" i="6"/>
  <c r="F16" i="6"/>
  <c r="F15" i="6"/>
  <c r="D57" i="30" s="1"/>
  <c r="D55" i="30" s="1"/>
  <c r="F14" i="6"/>
  <c r="C57" i="30" s="1"/>
  <c r="C55" i="30" s="1"/>
  <c r="F13" i="6"/>
  <c r="B57" i="30" s="1"/>
  <c r="D6" i="6"/>
  <c r="I4" i="6"/>
  <c r="H184" i="45"/>
  <c r="H161" i="45"/>
  <c r="H138" i="45"/>
  <c r="H115" i="45"/>
  <c r="H92" i="45"/>
  <c r="H69" i="45"/>
  <c r="H46" i="45"/>
  <c r="H23" i="45"/>
  <c r="I4" i="45"/>
  <c r="H598" i="4"/>
  <c r="D578" i="4"/>
  <c r="I576" i="4"/>
  <c r="H572" i="4"/>
  <c r="D552" i="4"/>
  <c r="I550" i="4"/>
  <c r="H546" i="4"/>
  <c r="D526" i="4"/>
  <c r="I524" i="4"/>
  <c r="H520" i="4"/>
  <c r="D500" i="4"/>
  <c r="I498" i="4"/>
  <c r="H494" i="4"/>
  <c r="D474" i="4"/>
  <c r="I472" i="4"/>
  <c r="H468" i="4"/>
  <c r="D448" i="4"/>
  <c r="I446" i="4"/>
  <c r="H442" i="4"/>
  <c r="D422" i="4"/>
  <c r="I420" i="4"/>
  <c r="H416" i="4"/>
  <c r="D396" i="4"/>
  <c r="I394" i="4"/>
  <c r="H390" i="4"/>
  <c r="D370" i="4"/>
  <c r="I368" i="4"/>
  <c r="H364" i="4"/>
  <c r="D344" i="4"/>
  <c r="I342" i="4"/>
  <c r="H338" i="4"/>
  <c r="D318" i="4"/>
  <c r="I316" i="4"/>
  <c r="H312" i="4"/>
  <c r="D292" i="4"/>
  <c r="I290" i="4"/>
  <c r="H286" i="4"/>
  <c r="D266" i="4"/>
  <c r="I264" i="4"/>
  <c r="H260" i="4"/>
  <c r="D240" i="4"/>
  <c r="I238" i="4"/>
  <c r="H234" i="4"/>
  <c r="D214" i="4"/>
  <c r="I212" i="4"/>
  <c r="H208" i="4"/>
  <c r="D188" i="4"/>
  <c r="I186" i="4"/>
  <c r="H182" i="4"/>
  <c r="D162" i="4"/>
  <c r="I160" i="4"/>
  <c r="H156" i="4"/>
  <c r="D136" i="4"/>
  <c r="I134" i="4"/>
  <c r="H130" i="4"/>
  <c r="D110" i="4"/>
  <c r="I108" i="4"/>
  <c r="H104" i="4"/>
  <c r="D84" i="4"/>
  <c r="D58" i="4"/>
  <c r="D32" i="4"/>
  <c r="I30" i="4"/>
  <c r="H26" i="4"/>
  <c r="D6" i="4"/>
  <c r="I4" i="4"/>
  <c r="H39" i="19"/>
  <c r="H31" i="19"/>
  <c r="D5" i="19"/>
  <c r="I3" i="19"/>
  <c r="H55" i="2"/>
  <c r="H53" i="2"/>
  <c r="H51" i="2"/>
  <c r="H49" i="2"/>
  <c r="B23" i="2"/>
  <c r="A11" i="2"/>
  <c r="D5" i="2"/>
  <c r="E29" i="1"/>
  <c r="E27" i="1"/>
  <c r="E25" i="1"/>
  <c r="E23" i="1"/>
  <c r="E21" i="1"/>
  <c r="E50" i="30" l="1"/>
  <c r="G50" i="30"/>
  <c r="F50" i="30"/>
  <c r="J47" i="13"/>
  <c r="F13" i="55"/>
  <c r="F13" i="47"/>
  <c r="F13" i="57"/>
  <c r="F13" i="49"/>
  <c r="F13" i="60"/>
  <c r="F13" i="51"/>
  <c r="F13" i="53"/>
  <c r="J58" i="13"/>
  <c r="I64" i="13"/>
  <c r="J50" i="13"/>
  <c r="J66" i="13"/>
  <c r="J64" i="13"/>
  <c r="K10" i="62"/>
  <c r="F9" i="57"/>
  <c r="K8" i="62"/>
  <c r="F9" i="53"/>
  <c r="K7" i="62"/>
  <c r="F9" i="51"/>
  <c r="K5" i="62"/>
  <c r="F9" i="47"/>
  <c r="I62" i="13"/>
  <c r="J70" i="13"/>
  <c r="J62" i="13"/>
  <c r="J54" i="13"/>
  <c r="I66" i="13"/>
  <c r="I47" i="13"/>
  <c r="J52" i="13"/>
  <c r="J60" i="13"/>
  <c r="K47" i="13"/>
  <c r="J56" i="13"/>
  <c r="I70" i="13"/>
  <c r="K50" i="13"/>
  <c r="I51" i="13"/>
  <c r="K52" i="13"/>
  <c r="I53" i="13"/>
  <c r="K54" i="13"/>
  <c r="I55" i="13"/>
  <c r="K56" i="13"/>
  <c r="I57" i="13"/>
  <c r="K58" i="13"/>
  <c r="I59" i="13"/>
  <c r="K60" i="13"/>
  <c r="I61" i="13"/>
  <c r="I63" i="13"/>
  <c r="I65" i="13"/>
  <c r="I67" i="13"/>
  <c r="I69" i="13"/>
  <c r="J51" i="13"/>
  <c r="J53" i="13"/>
  <c r="J55" i="13"/>
  <c r="J57" i="13"/>
  <c r="J59" i="13"/>
  <c r="J61" i="13"/>
  <c r="J63" i="13"/>
  <c r="J65" i="13"/>
  <c r="J67" i="13"/>
  <c r="J69" i="13"/>
  <c r="I49" i="13"/>
  <c r="J49" i="13"/>
  <c r="K48" i="13"/>
  <c r="I48" i="13"/>
  <c r="B22" i="2"/>
  <c r="B50" i="30"/>
  <c r="B53" i="30" s="1"/>
  <c r="C50" i="30"/>
  <c r="C58" i="30" s="1"/>
  <c r="D50" i="30"/>
  <c r="D53" i="30" s="1"/>
  <c r="H18" i="30"/>
  <c r="B55" i="30"/>
  <c r="H50" i="30" l="1"/>
  <c r="C53" i="30"/>
  <c r="C61" i="30" s="1"/>
  <c r="B58" i="30"/>
  <c r="B56" i="30" s="1"/>
  <c r="B61" i="30"/>
  <c r="D58" i="30"/>
  <c r="D61" i="30"/>
  <c r="K96" i="13" l="1"/>
  <c r="I38" i="30"/>
  <c r="I44" i="30"/>
  <c r="I50" i="30"/>
  <c r="I7" i="30"/>
  <c r="I18" i="30"/>
  <c r="I12" i="30"/>
  <c r="I28" i="30"/>
  <c r="I21" i="30"/>
  <c r="C56" i="30"/>
  <c r="H57" i="30"/>
  <c r="D56" i="30"/>
  <c r="H60" i="30"/>
  <c r="K104" i="13" l="1"/>
  <c r="H8" i="2" s="1"/>
  <c r="F9" i="6"/>
  <c r="K4" i="62"/>
  <c r="J96" i="13"/>
  <c r="J4" i="62" s="1"/>
  <c r="I96" i="13"/>
  <c r="H96" i="13"/>
  <c r="H4" i="62" s="1"/>
  <c r="G96" i="13"/>
  <c r="K13" i="62" l="1"/>
  <c r="H55" i="30"/>
  <c r="F96" i="13" s="1"/>
  <c r="F4" i="62" s="1"/>
  <c r="I104" i="13"/>
  <c r="H7" i="2" s="1"/>
  <c r="I4" i="62"/>
  <c r="G104" i="13"/>
  <c r="H6" i="2" s="1"/>
  <c r="G4" i="62"/>
  <c r="E96" i="13"/>
  <c r="H9" i="6" s="1"/>
  <c r="H104" i="13" l="1"/>
  <c r="H13" i="62" s="1"/>
  <c r="J104" i="13"/>
  <c r="J13" i="62" s="1"/>
  <c r="I13" i="62"/>
  <c r="E104" i="13"/>
  <c r="H5" i="2" s="1"/>
  <c r="E4" i="62"/>
  <c r="G13" i="62"/>
  <c r="F104" i="13" l="1"/>
  <c r="F13" i="62" s="1"/>
  <c r="E13" i="62"/>
</calcChain>
</file>

<file path=xl/sharedStrings.xml><?xml version="1.0" encoding="utf-8"?>
<sst xmlns="http://schemas.openxmlformats.org/spreadsheetml/2006/main" count="1950" uniqueCount="388">
  <si>
    <t>State</t>
  </si>
  <si>
    <t>Postal code</t>
  </si>
  <si>
    <t>County</t>
  </si>
  <si>
    <t>Town/Municipality</t>
  </si>
  <si>
    <t>Contact person</t>
  </si>
  <si>
    <t>E-mail</t>
  </si>
  <si>
    <t>Programme title</t>
  </si>
  <si>
    <t>Project ID</t>
  </si>
  <si>
    <t>Hungary</t>
  </si>
  <si>
    <t>Brief description of the project</t>
  </si>
  <si>
    <t>Slovakia</t>
  </si>
  <si>
    <t>Bratislavský kraj</t>
  </si>
  <si>
    <t>Győr-Moson-Sopron megye</t>
  </si>
  <si>
    <t>Trnavský kraj</t>
  </si>
  <si>
    <t>Komárom-Esztergom megye</t>
  </si>
  <si>
    <t>Nitriansky kraj</t>
  </si>
  <si>
    <t>Banskobystrický kraj</t>
  </si>
  <si>
    <t>Pest megye</t>
  </si>
  <si>
    <t>Košický kraj</t>
  </si>
  <si>
    <t>Nógrád megye</t>
  </si>
  <si>
    <t>Borsod-Abaúj-Zemplén megye</t>
  </si>
  <si>
    <t>Szabolcs-Szatmár-Bereg megye</t>
  </si>
  <si>
    <t>Budapest</t>
  </si>
  <si>
    <t>Heves megye</t>
  </si>
  <si>
    <t>Type of beneficiary</t>
  </si>
  <si>
    <t>Other</t>
  </si>
  <si>
    <t>State administration organizations</t>
  </si>
  <si>
    <t>Other public administration organizations</t>
  </si>
  <si>
    <t>NGOs/NPOs</t>
  </si>
  <si>
    <t>Private sector out of state aid schemes</t>
  </si>
  <si>
    <t>Central budgetary organization</t>
  </si>
  <si>
    <t>HUN</t>
  </si>
  <si>
    <t>SLK</t>
  </si>
  <si>
    <t>Municipalities and their budgetary and contributory organizations</t>
  </si>
  <si>
    <t>Project title</t>
  </si>
  <si>
    <t>Priority axis</t>
  </si>
  <si>
    <t>Specific objective</t>
  </si>
  <si>
    <t>Source of finance</t>
  </si>
  <si>
    <t>Chamber</t>
  </si>
  <si>
    <t>Church</t>
  </si>
  <si>
    <t>Development agency</t>
  </si>
  <si>
    <t>Local, county or regional municipality</t>
  </si>
  <si>
    <t>Non-governmental organization</t>
  </si>
  <si>
    <t>Planning institution</t>
  </si>
  <si>
    <t>Private institution serving public interests</t>
  </si>
  <si>
    <t>Public institution</t>
  </si>
  <si>
    <t>University and research institute</t>
  </si>
  <si>
    <t>Months</t>
  </si>
  <si>
    <t>Date</t>
  </si>
  <si>
    <t>Total budget</t>
  </si>
  <si>
    <t>Own contribution</t>
  </si>
  <si>
    <t>Identification of the Call for proposals</t>
  </si>
  <si>
    <t>/1000</t>
  </si>
  <si>
    <t>B2</t>
  </si>
  <si>
    <t>B3</t>
  </si>
  <si>
    <t>B4</t>
  </si>
  <si>
    <t>B5</t>
  </si>
  <si>
    <t>B6</t>
  </si>
  <si>
    <t>B7</t>
  </si>
  <si>
    <t>B8</t>
  </si>
  <si>
    <t>B9</t>
  </si>
  <si>
    <t>B10</t>
  </si>
  <si>
    <t>B11</t>
  </si>
  <si>
    <t>B12</t>
  </si>
  <si>
    <t>HU</t>
  </si>
  <si>
    <t>SK</t>
  </si>
  <si>
    <t>Ben ID</t>
  </si>
  <si>
    <t>Project duration in 4 month periods</t>
  </si>
  <si>
    <t>Interreg V-A Slovakia Hungary Cross Border Cooperation Programme</t>
  </si>
  <si>
    <t>Title of the Programme</t>
  </si>
  <si>
    <t>Priority Axis</t>
  </si>
  <si>
    <t>Status in organization</t>
  </si>
  <si>
    <t>Pre-NL</t>
  </si>
  <si>
    <t>AbBen</t>
  </si>
  <si>
    <t>Total</t>
  </si>
  <si>
    <t>Abbreviated name</t>
  </si>
  <si>
    <t>1. Preparation costs</t>
  </si>
  <si>
    <t>2. Staff costs</t>
  </si>
  <si>
    <t>2.2 Internal experts</t>
  </si>
  <si>
    <t>3. Office and administration</t>
  </si>
  <si>
    <t>5. External expertise and services</t>
  </si>
  <si>
    <t>6. Equipment expenditure</t>
  </si>
  <si>
    <t>7. Infrastructure and works</t>
  </si>
  <si>
    <t>7.2 Purchase of land</t>
  </si>
  <si>
    <t>Source of funding</t>
  </si>
  <si>
    <t>ERDF</t>
  </si>
  <si>
    <t>BAZ</t>
  </si>
  <si>
    <t>BP</t>
  </si>
  <si>
    <t>GYMS</t>
  </si>
  <si>
    <t>HE</t>
  </si>
  <si>
    <t>NR</t>
  </si>
  <si>
    <t>SZSZB</t>
  </si>
  <si>
    <t>BB</t>
  </si>
  <si>
    <t>BA</t>
  </si>
  <si>
    <t>KE</t>
  </si>
  <si>
    <t>NO</t>
  </si>
  <si>
    <t>PE</t>
  </si>
  <si>
    <t>BenType</t>
  </si>
  <si>
    <t>Beneficiary type</t>
  </si>
  <si>
    <t>Country2</t>
  </si>
  <si>
    <t>Target value</t>
  </si>
  <si>
    <t>Indicators</t>
  </si>
  <si>
    <t>4.1 Travel and visa costs</t>
  </si>
  <si>
    <t>4.3 Per diem and costs of meal</t>
  </si>
  <si>
    <t>5.1 Studies, surveys and plans</t>
  </si>
  <si>
    <t>5.6 Other services</t>
  </si>
  <si>
    <t>5.5 Financial management, procurement procedures and other consultancy services</t>
  </si>
  <si>
    <t>7.1 Construction, reconstruction and renovation of buildings, works, infrastructure</t>
  </si>
  <si>
    <t>5.3 IT system development</t>
  </si>
  <si>
    <t>Lead beneficiary</t>
  </si>
  <si>
    <t xml:space="preserve">With his/her signature the legally authorised representative of the Lead Beneficiary certifies that the data and statements provided are complete, correct and actual, further that the provisions of the relevant Call for Proposals and its Applicant's manual have been noted and respected and that all data in the application correspond to the original documents. </t>
  </si>
  <si>
    <t>Place</t>
  </si>
  <si>
    <t>Experience with cross-border projects</t>
  </si>
  <si>
    <t>Street and number</t>
  </si>
  <si>
    <t>Statutory representative</t>
  </si>
  <si>
    <t>2. MAIN DATA</t>
  </si>
  <si>
    <t>Counties</t>
  </si>
  <si>
    <t>State owned company</t>
  </si>
  <si>
    <t>Total amount of the project budget (EUR)</t>
  </si>
  <si>
    <t>2.1 Internal project management</t>
  </si>
  <si>
    <t>Description and justification</t>
  </si>
  <si>
    <t>Common and Programme specific output indicators</t>
  </si>
  <si>
    <t>Official name of the organization in native language</t>
  </si>
  <si>
    <t>SKHU/1703</t>
  </si>
  <si>
    <t>PA3 | Promoting sustainable and quality employment and supporting labour mobility</t>
  </si>
  <si>
    <t>SO3.1 | Decreasing employment inequalities among the regions with a view to improving the level of employment within the programming region</t>
  </si>
  <si>
    <t>PreNL</t>
  </si>
  <si>
    <t>Mr.</t>
  </si>
  <si>
    <t>Ms.</t>
  </si>
  <si>
    <t>Title of the TAPE</t>
  </si>
  <si>
    <t>TAPE acronym</t>
  </si>
  <si>
    <t>TAPE registration number</t>
  </si>
  <si>
    <t>TAPE duration</t>
  </si>
  <si>
    <t>Name of the Lead Beneficiary of the CCP</t>
  </si>
  <si>
    <t>Lead Beneficiary of the CCP</t>
  </si>
  <si>
    <t>Type of organization</t>
  </si>
  <si>
    <t>Organization profile and thematic competences</t>
  </si>
  <si>
    <t xml:space="preserve">WEB </t>
  </si>
  <si>
    <t>Title of the project</t>
  </si>
  <si>
    <t>Beneficiary 3</t>
  </si>
  <si>
    <t>Beneficiary 4</t>
  </si>
  <si>
    <t>Beneficiary 2</t>
  </si>
  <si>
    <t>Beneficiary #2</t>
  </si>
  <si>
    <t>Share</t>
  </si>
  <si>
    <t>Project acronym</t>
  </si>
  <si>
    <t>Project duration</t>
  </si>
  <si>
    <t>Country</t>
  </si>
  <si>
    <t>Role</t>
  </si>
  <si>
    <t>National</t>
  </si>
  <si>
    <t>5. REALIZATION PLAN</t>
  </si>
  <si>
    <t>Official address of the organization or its branch office</t>
  </si>
  <si>
    <t>Name</t>
  </si>
  <si>
    <t>LB</t>
  </si>
  <si>
    <t>6. CERTIFICATE</t>
  </si>
  <si>
    <t>Selected action</t>
  </si>
  <si>
    <t>Actions</t>
  </si>
  <si>
    <t>Development of products and services</t>
  </si>
  <si>
    <t>Improving cross-border labour mobility</t>
  </si>
  <si>
    <t>Employment initiatives</t>
  </si>
  <si>
    <t>Business services promoting employment</t>
  </si>
  <si>
    <t>Joint education and training programmes</t>
  </si>
  <si>
    <t>Duration</t>
  </si>
  <si>
    <r>
      <t xml:space="preserve">CO01 | Number of enterprises receiving support </t>
    </r>
    <r>
      <rPr>
        <i/>
        <sz val="11"/>
        <color theme="1"/>
        <rFont val="Arial"/>
        <family val="2"/>
        <charset val="238"/>
      </rPr>
      <t>(pcs)</t>
    </r>
  </si>
  <si>
    <r>
      <t xml:space="preserve">CO02 | Number of enterprises receiving grants </t>
    </r>
    <r>
      <rPr>
        <i/>
        <sz val="11"/>
        <color theme="1"/>
        <rFont val="Arial"/>
        <family val="2"/>
        <charset val="238"/>
      </rPr>
      <t>(pcs)</t>
    </r>
  </si>
  <si>
    <r>
      <t xml:space="preserve">CO08 | Employment increase in supported enterprises </t>
    </r>
    <r>
      <rPr>
        <i/>
        <sz val="11"/>
        <color theme="1"/>
        <rFont val="Arial"/>
        <family val="2"/>
        <charset val="238"/>
      </rPr>
      <t>(full time equivalent)</t>
    </r>
  </si>
  <si>
    <r>
      <t xml:space="preserve">CO13 | Total length of newly built roads </t>
    </r>
    <r>
      <rPr>
        <i/>
        <sz val="11"/>
        <color theme="1"/>
        <rFont val="Arial"/>
        <family val="2"/>
        <charset val="238"/>
      </rPr>
      <t>(km)</t>
    </r>
  </si>
  <si>
    <r>
      <t xml:space="preserve">CO39 | Public or commercial buildings built or renovated in urban areas </t>
    </r>
    <r>
      <rPr>
        <i/>
        <sz val="11"/>
        <color theme="1"/>
        <rFont val="Arial"/>
        <family val="2"/>
        <charset val="238"/>
      </rPr>
      <t>(m</t>
    </r>
    <r>
      <rPr>
        <i/>
        <vertAlign val="superscript"/>
        <sz val="11"/>
        <color theme="1"/>
        <rFont val="Arial"/>
        <family val="2"/>
        <charset val="238"/>
      </rPr>
      <t>2</t>
    </r>
    <r>
      <rPr>
        <i/>
        <sz val="11"/>
        <color theme="1"/>
        <rFont val="Arial"/>
        <family val="2"/>
        <charset val="238"/>
      </rPr>
      <t>)</t>
    </r>
  </si>
  <si>
    <r>
      <t xml:space="preserve">CO44 | Number of participants in joint local employment initiatives and joint training </t>
    </r>
    <r>
      <rPr>
        <i/>
        <sz val="11"/>
        <color theme="1"/>
        <rFont val="Arial"/>
        <family val="2"/>
        <charset val="238"/>
      </rPr>
      <t>(persons)</t>
    </r>
  </si>
  <si>
    <r>
      <t xml:space="preserve">O312 | Number of women in joint local employment initiatives and joint trainings </t>
    </r>
    <r>
      <rPr>
        <i/>
        <sz val="11"/>
        <color theme="1"/>
        <rFont val="Arial"/>
        <family val="2"/>
        <charset val="238"/>
      </rPr>
      <t>(persons)</t>
    </r>
  </si>
  <si>
    <r>
      <t xml:space="preserve">O313 | Number of participants from groups at risk of discrimination, including Roma in joint local employment initiatives and joint trainings </t>
    </r>
    <r>
      <rPr>
        <i/>
        <sz val="11"/>
        <color theme="1"/>
        <rFont val="Arial"/>
        <family val="2"/>
        <charset val="238"/>
      </rPr>
      <t>(persons)</t>
    </r>
  </si>
  <si>
    <r>
      <t xml:space="preserve">O314 |  Number of new business services promoting employment and consultancy services </t>
    </r>
    <r>
      <rPr>
        <i/>
        <sz val="11"/>
        <color theme="1"/>
        <rFont val="Arial"/>
        <family val="2"/>
        <charset val="238"/>
      </rPr>
      <t>(pcs)</t>
    </r>
  </si>
  <si>
    <t>Name of the Beneficiary</t>
  </si>
  <si>
    <t>Project overview</t>
  </si>
  <si>
    <t>4.3 ASSOCIATED PARTNERS</t>
  </si>
  <si>
    <t>ASSOCIATED PARTNER 1</t>
  </si>
  <si>
    <t>4.2 BENEFICIARY DATA</t>
  </si>
  <si>
    <t>4.1 LEAD BENEFICIARY OF THE CCP</t>
  </si>
  <si>
    <t>Main data</t>
  </si>
  <si>
    <t>AP1</t>
  </si>
  <si>
    <t>AP2</t>
  </si>
  <si>
    <t>AP3</t>
  </si>
  <si>
    <t>AP4</t>
  </si>
  <si>
    <t>5.2 Events, conferences and project meetings</t>
  </si>
  <si>
    <t>5.4 Publicity, promotion and communication</t>
  </si>
  <si>
    <t>Beneficiary #3</t>
  </si>
  <si>
    <t>Beneficiary #4</t>
  </si>
  <si>
    <t>Beneficiary #5</t>
  </si>
  <si>
    <t>Beneficiary #6</t>
  </si>
  <si>
    <t>Beneficiary #7</t>
  </si>
  <si>
    <t>Beneficiary #8</t>
  </si>
  <si>
    <t>Beneficiary #9</t>
  </si>
  <si>
    <t>Beneficiary #10</t>
  </si>
  <si>
    <t>Beneficiary #11</t>
  </si>
  <si>
    <t>Beneficiary #12</t>
  </si>
  <si>
    <t>LB-CCP</t>
  </si>
  <si>
    <t>3.1 Office and administration costs</t>
  </si>
  <si>
    <t>1.1 Preparation costs</t>
  </si>
  <si>
    <t>P2</t>
  </si>
  <si>
    <t>P3</t>
  </si>
  <si>
    <t>P4</t>
  </si>
  <si>
    <t>P5</t>
  </si>
  <si>
    <t>P6</t>
  </si>
  <si>
    <t>P7</t>
  </si>
  <si>
    <t>P8</t>
  </si>
  <si>
    <t>Modernization and structural transformation</t>
  </si>
  <si>
    <t>Type</t>
  </si>
  <si>
    <t>Private sector</t>
  </si>
  <si>
    <t>#</t>
  </si>
  <si>
    <t>Associated partners</t>
  </si>
  <si>
    <t>AP5</t>
  </si>
  <si>
    <t>AP6</t>
  </si>
  <si>
    <t>AP7</t>
  </si>
  <si>
    <t>AP8</t>
  </si>
  <si>
    <t>AP ID</t>
  </si>
  <si>
    <t>ABAP</t>
  </si>
  <si>
    <t>ASSOCIATED PARTNER 2</t>
  </si>
  <si>
    <t>ASSOCIATED PARTNER 3</t>
  </si>
  <si>
    <t>ASSOCIATED PARTNER 4</t>
  </si>
  <si>
    <t>ASSOCIATED PARTNER 5</t>
  </si>
  <si>
    <t>ASSOCIATED PARTNER 6</t>
  </si>
  <si>
    <t>ASSOCIATED PARTNER 7</t>
  </si>
  <si>
    <t>ASSOCIATED PARTNER 8</t>
  </si>
  <si>
    <t>APName</t>
  </si>
  <si>
    <t>EGTC</t>
  </si>
  <si>
    <t>Organization providing public services</t>
  </si>
  <si>
    <t>Source</t>
  </si>
  <si>
    <t>Higher territorial units and their organizations</t>
  </si>
  <si>
    <t>Own</t>
  </si>
  <si>
    <t>P1</t>
  </si>
  <si>
    <t>CO01</t>
  </si>
  <si>
    <t>CO02</t>
  </si>
  <si>
    <t>CO08</t>
  </si>
  <si>
    <t>CO13</t>
  </si>
  <si>
    <t>CO39</t>
  </si>
  <si>
    <t>CO44</t>
  </si>
  <si>
    <t>O312</t>
  </si>
  <si>
    <t>O313</t>
  </si>
  <si>
    <t>O314</t>
  </si>
  <si>
    <t>Name of the indicator</t>
  </si>
  <si>
    <t>Code</t>
  </si>
  <si>
    <t>M. unit</t>
  </si>
  <si>
    <t>pcs</t>
  </si>
  <si>
    <t>fte</t>
  </si>
  <si>
    <t>km</t>
  </si>
  <si>
    <t>m2</t>
  </si>
  <si>
    <t>person</t>
  </si>
  <si>
    <t>Number of enterprises receiving support</t>
  </si>
  <si>
    <t>Number of enterprises receiving grants</t>
  </si>
  <si>
    <t>Employment increase in supported enterprises</t>
  </si>
  <si>
    <t>Total length of newly built roads</t>
  </si>
  <si>
    <t>Public or commercial buildings built or renovated in urban areas</t>
  </si>
  <si>
    <t>Number of participants in joint local employment initiatives and joint training</t>
  </si>
  <si>
    <t>Number of women in joint local employment initiatives and joint trainings</t>
  </si>
  <si>
    <t>Number of participants from groups at risk of discrimination, including Roma in joint local employment initiatives and joint trainings</t>
  </si>
  <si>
    <t>Number of new business services promoting employment and consultancy services</t>
  </si>
  <si>
    <t>5.16 PROJECT #8 - BUDGET</t>
  </si>
  <si>
    <t>5.15 PROJECT #8 - DESCRIPTION</t>
  </si>
  <si>
    <t>5.14 PROJECT #7 - BUDGET</t>
  </si>
  <si>
    <t>5.13 PROJECT #7 - DESCRIPTION</t>
  </si>
  <si>
    <t>5.12 PROJECT #6 - BUDGET</t>
  </si>
  <si>
    <t>5.11 PROJECT #6 - DESCRIPTION</t>
  </si>
  <si>
    <t>5.10 PROJECT #5 - BUDGET</t>
  </si>
  <si>
    <t>5.9 PROJECT #5 - DESCRIPTION</t>
  </si>
  <si>
    <t>5.8 PROJECT #4 - BUDGET</t>
  </si>
  <si>
    <t>5.1 PROJECT #1 - DESCRIPTION</t>
  </si>
  <si>
    <t>5.2 PROJECT #1 - BUDGET</t>
  </si>
  <si>
    <t>5.3 PROJECT #2 - DESCRIPTION</t>
  </si>
  <si>
    <t>5.4 PROJECT #2 - BUDGET</t>
  </si>
  <si>
    <t>5.6 PROJECT #3 - BUDGET</t>
  </si>
  <si>
    <t>5.7 PROJECT #4 - DESCRIPTION</t>
  </si>
  <si>
    <t>Territorial Action Plan for Employment</t>
  </si>
  <si>
    <t>(Application form - Part 2)</t>
  </si>
  <si>
    <t>Beneficiary #13</t>
  </si>
  <si>
    <t>Beneficiary #16</t>
  </si>
  <si>
    <t>Beneficiary #15</t>
  </si>
  <si>
    <t>Beneficiary #14</t>
  </si>
  <si>
    <t>Beneficiary 5</t>
  </si>
  <si>
    <t>Beneficiary 6</t>
  </si>
  <si>
    <t>B13</t>
  </si>
  <si>
    <t>B14</t>
  </si>
  <si>
    <t>B15</t>
  </si>
  <si>
    <t>B16</t>
  </si>
  <si>
    <t>TT</t>
  </si>
  <si>
    <t>Source2</t>
  </si>
  <si>
    <t>INTPU</t>
  </si>
  <si>
    <t>Intensity of public resources (%)</t>
  </si>
  <si>
    <t>Intensity of own contribution (%)</t>
  </si>
  <si>
    <t>Community contribution (ERDF)</t>
  </si>
  <si>
    <t>National contribution (State co-finance)</t>
  </si>
  <si>
    <t>Public resources [PR]</t>
  </si>
  <si>
    <t>IdAb</t>
  </si>
  <si>
    <t>Name of the organization</t>
  </si>
  <si>
    <t>Project partners</t>
  </si>
  <si>
    <t>B17</t>
  </si>
  <si>
    <t>B18</t>
  </si>
  <si>
    <t>B19</t>
  </si>
  <si>
    <t>B20</t>
  </si>
  <si>
    <t>Beneficiary #17</t>
  </si>
  <si>
    <t>Beneficiary #18</t>
  </si>
  <si>
    <t>Beneficiary #19</t>
  </si>
  <si>
    <t>Beneficiary #20</t>
  </si>
  <si>
    <t>Beneficiary #21</t>
  </si>
  <si>
    <t>Beneficiary #22</t>
  </si>
  <si>
    <t>Beneficiary #23</t>
  </si>
  <si>
    <t>Beneficiary #24</t>
  </si>
  <si>
    <t>B21</t>
  </si>
  <si>
    <t>B22</t>
  </si>
  <si>
    <t>B23</t>
  </si>
  <si>
    <t>B24</t>
  </si>
  <si>
    <t>Other organization</t>
  </si>
  <si>
    <t>Micro enterprise</t>
  </si>
  <si>
    <t>Small enterprise</t>
  </si>
  <si>
    <t>Medium enterprise</t>
  </si>
  <si>
    <t xml:space="preserve">Intensity of the ERDF contribution </t>
  </si>
  <si>
    <t>Intensity of the state contribution</t>
  </si>
  <si>
    <t>Consortium</t>
  </si>
  <si>
    <t>3. Project overview</t>
  </si>
  <si>
    <t>%</t>
  </si>
  <si>
    <t>State contribution</t>
  </si>
  <si>
    <t/>
  </si>
  <si>
    <t>Maxtotal</t>
  </si>
  <si>
    <t>ERDF contribution</t>
  </si>
  <si>
    <t>State co-finance</t>
  </si>
  <si>
    <t>Name of the statutory representative of the LB-CCP</t>
  </si>
  <si>
    <t>Signature and stamp of the Lead Beneficiary-CPP</t>
  </si>
  <si>
    <t>5.5 PROJECT #3 - DESCRIPTION</t>
  </si>
  <si>
    <t>Project partnership</t>
  </si>
  <si>
    <t>Application form
has to be filled out in English!</t>
  </si>
  <si>
    <r>
      <rPr>
        <b/>
        <sz val="18"/>
        <color theme="1"/>
        <rFont val="Arial"/>
        <family val="2"/>
        <charset val="238"/>
      </rPr>
      <t>Welcome to the Application Form</t>
    </r>
    <r>
      <rPr>
        <sz val="8"/>
        <color theme="1"/>
        <rFont val="Arial"/>
        <family val="2"/>
        <charset val="238"/>
      </rPr>
      <t xml:space="preserve">
</t>
    </r>
    <r>
      <rPr>
        <sz val="10"/>
        <color theme="1"/>
        <rFont val="Arial"/>
        <family val="2"/>
        <charset val="238"/>
      </rPr>
      <t xml:space="preserve">of the third Call for proposals of the Interreg V-A Slovakia-Hungary Cross-border Cooperation Programme.
</t>
    </r>
    <r>
      <rPr>
        <b/>
        <sz val="10"/>
        <color rgb="FFFF0000"/>
        <rFont val="Arial"/>
        <family val="2"/>
        <charset val="238"/>
      </rPr>
      <t>In order to Fill in the Application form properly, please read all programme documents of the Applicant's package and FOLLOW THE HINTS on the right side of each sheet.</t>
    </r>
  </si>
  <si>
    <r>
      <rPr>
        <b/>
        <sz val="9"/>
        <color theme="1"/>
        <rFont val="Arial"/>
        <family val="2"/>
        <charset val="238"/>
      </rPr>
      <t>Excel version</t>
    </r>
    <r>
      <rPr>
        <sz val="9"/>
        <color theme="1"/>
        <rFont val="Arial"/>
        <family val="2"/>
        <charset val="238"/>
      </rPr>
      <t xml:space="preserve">
The Application Form was created in Microsoft Office Excel 2010. Note that different spreadsheet applications or older versions of Microsoft Office Excel can cause unexpected troubles.
In order to avoid wrong visualization or improper cell content it is highly recommended to use Microsoft Office Excel 2010 or newer version to fill in.
The current version of MS Office Excel can be downloaded from here:
https://products.office.com/</t>
    </r>
  </si>
  <si>
    <r>
      <rPr>
        <b/>
        <sz val="9"/>
        <color theme="1"/>
        <rFont val="Arial"/>
        <family val="2"/>
        <charset val="238"/>
      </rPr>
      <t>Fill in cells</t>
    </r>
    <r>
      <rPr>
        <sz val="9"/>
        <color theme="1"/>
        <rFont val="Arial"/>
        <family val="2"/>
        <charset val="238"/>
      </rPr>
      <t xml:space="preserve">
Applicants shall enter the requested data freely and manually into the Fill in cells coloured YELLOW. After the cell is filled in it turns into WHITE.</t>
    </r>
  </si>
  <si>
    <r>
      <rPr>
        <b/>
        <sz val="9"/>
        <color theme="1"/>
        <rFont val="Arial"/>
        <family val="2"/>
        <charset val="238"/>
      </rPr>
      <t>Roll down cells</t>
    </r>
    <r>
      <rPr>
        <sz val="9"/>
        <color theme="1"/>
        <rFont val="Arial"/>
        <family val="2"/>
        <charset val="238"/>
      </rPr>
      <t xml:space="preserve">
The "Roll down" cell is coloured ORANGE. In case of the Roll down cell, Applicants are obliged to choose from the predefined list of options by using a roll down arrow on the right end of the cell. After the cell is filled in it turns into WHITE.</t>
    </r>
  </si>
  <si>
    <r>
      <rPr>
        <b/>
        <sz val="9"/>
        <color theme="1"/>
        <rFont val="Arial"/>
        <family val="2"/>
        <charset val="238"/>
      </rPr>
      <t>Automatic cells</t>
    </r>
    <r>
      <rPr>
        <sz val="9"/>
        <color theme="1"/>
        <rFont val="Arial"/>
        <family val="2"/>
        <charset val="238"/>
      </rPr>
      <t xml:space="preserve">
Automatic cells are filled in automatically according to previous data entered by the Applicant. Cells are locked and coloured WHITE or GREY.</t>
    </r>
  </si>
  <si>
    <r>
      <rPr>
        <b/>
        <sz val="9"/>
        <color theme="1"/>
        <rFont val="Arial"/>
        <family val="2"/>
        <charset val="238"/>
      </rPr>
      <t>Sheets</t>
    </r>
    <r>
      <rPr>
        <sz val="9"/>
        <color theme="1"/>
        <rFont val="Arial"/>
        <family val="2"/>
        <charset val="238"/>
      </rPr>
      <t xml:space="preserve">
The Application form (AF) contains 7 parts. The part 4. and part 5. are multiplied. The maximum number of Beneficiaries involved into the Consortium is limited to 24. The AF contains altogether 24 sheets.</t>
    </r>
  </si>
  <si>
    <r>
      <rPr>
        <b/>
        <sz val="9"/>
        <color theme="1"/>
        <rFont val="Arial"/>
        <family val="2"/>
        <charset val="238"/>
      </rPr>
      <t>Type of cells</t>
    </r>
    <r>
      <rPr>
        <sz val="9"/>
        <color theme="1"/>
        <rFont val="Arial"/>
        <family val="2"/>
        <charset val="238"/>
      </rPr>
      <t xml:space="preserve">
AF works with four basic type of cells.
Headline cell
Coloured BLUE, GREY or WHITE. Headlines are locked and provide information about the expected information to enter into another cell.</t>
    </r>
  </si>
  <si>
    <r>
      <rPr>
        <b/>
        <sz val="9"/>
        <color theme="1"/>
        <rFont val="Arial"/>
        <family val="2"/>
        <charset val="238"/>
      </rPr>
      <t>Acronym</t>
    </r>
    <r>
      <rPr>
        <sz val="9"/>
        <color theme="1"/>
        <rFont val="Arial"/>
        <family val="2"/>
        <charset val="238"/>
      </rPr>
      <t xml:space="preserve">
Enter a short, easy to understand abbreviation of the title Max. 15 characters.</t>
    </r>
  </si>
  <si>
    <r>
      <rPr>
        <b/>
        <sz val="9"/>
        <color theme="1"/>
        <rFont val="Arial"/>
        <family val="2"/>
        <charset val="238"/>
      </rPr>
      <t>HOW TO FILL IN?</t>
    </r>
    <r>
      <rPr>
        <sz val="9"/>
        <color theme="1"/>
        <rFont val="Arial"/>
        <family val="2"/>
        <charset val="238"/>
      </rPr>
      <t xml:space="preserve">
It is highly recomeded to TYPE the requested data into the relevant cells. In case you would like to use the COPY-PASTE function (Ctrl "C" + Ctrl "V") it is possible only in case of YELLOW cells. CHOOSE THE CELL AND PRESS "F2" BEFORE PASTING.
NEVER COPY CELL FROM A DIFFERENT SHEET. If the cell is not relevant leave it blanc. Applicants cannot add more lines to any sheet.</t>
    </r>
  </si>
  <si>
    <r>
      <rPr>
        <b/>
        <sz val="9"/>
        <color theme="1"/>
        <rFont val="Arial"/>
        <family val="2"/>
        <charset val="238"/>
      </rPr>
      <t>TAPE duration</t>
    </r>
    <r>
      <rPr>
        <sz val="9"/>
        <color theme="1"/>
        <rFont val="Arial"/>
        <family val="2"/>
        <charset val="238"/>
      </rPr>
      <t xml:space="preserve">
Choose the duration of the implementation of the TAPE. The implementation of the CCP shall start parallel with the first project to be implemented and shall be ended when the last project is closed. The maximum duration of the TAPE and the CCP is 48 months.</t>
    </r>
  </si>
  <si>
    <t>Fill in all relevant data!</t>
  </si>
  <si>
    <r>
      <rPr>
        <b/>
        <sz val="9"/>
        <color theme="1"/>
        <rFont val="Arial"/>
        <family val="2"/>
        <charset val="238"/>
      </rPr>
      <t>Thematic competences and experiences</t>
    </r>
    <r>
      <rPr>
        <sz val="9"/>
        <color theme="1"/>
        <rFont val="Arial"/>
        <family val="2"/>
        <charset val="238"/>
      </rPr>
      <t xml:space="preserve">
One of the key factors for successful implementation and long lasting sustainability is if the Beneficiary is experienced and committed to the field tackled by the project objective. Enter here the organization's thematic competences and experiences relevant for the project.</t>
    </r>
  </si>
  <si>
    <r>
      <rPr>
        <b/>
        <sz val="9"/>
        <color theme="1"/>
        <rFont val="Arial"/>
        <family val="2"/>
        <charset val="238"/>
      </rPr>
      <t>Experience with cross-border projects</t>
    </r>
    <r>
      <rPr>
        <sz val="9"/>
        <color theme="1"/>
        <rFont val="Arial"/>
        <family val="2"/>
        <charset val="238"/>
      </rPr>
      <t xml:space="preserve">
Describe your previous experiences with cross border projects. Choose one project to introduce that you find the most relevant to this programme and project. </t>
    </r>
  </si>
  <si>
    <r>
      <rPr>
        <b/>
        <sz val="9"/>
        <color theme="1"/>
        <rFont val="Arial"/>
        <family val="2"/>
        <charset val="238"/>
      </rPr>
      <t>Type of beneficiary</t>
    </r>
    <r>
      <rPr>
        <sz val="9"/>
        <color theme="1"/>
        <rFont val="Arial"/>
        <family val="2"/>
        <charset val="238"/>
      </rPr>
      <t xml:space="preserve">
Choose the type of your organization from the roll down list. Read more about eligible applicants in  Applicant's Manual, Chapter 4.
</t>
    </r>
    <r>
      <rPr>
        <b/>
        <sz val="9"/>
        <color theme="1"/>
        <rFont val="Arial"/>
        <family val="2"/>
        <charset val="238"/>
      </rPr>
      <t>Source of funding</t>
    </r>
    <r>
      <rPr>
        <sz val="9"/>
        <color theme="1"/>
        <rFont val="Arial"/>
        <family val="2"/>
        <charset val="238"/>
      </rPr>
      <t xml:space="preserve">
Choose the type of your organization from the roll down list. Read more about eligible applicants in the Applicant's Manual, Chapter 4.</t>
    </r>
  </si>
  <si>
    <r>
      <rPr>
        <b/>
        <sz val="9"/>
        <color theme="1"/>
        <rFont val="Arial"/>
        <family val="2"/>
        <charset val="238"/>
      </rPr>
      <t>Official name</t>
    </r>
    <r>
      <rPr>
        <sz val="9"/>
        <color theme="1"/>
        <rFont val="Arial"/>
        <family val="2"/>
        <charset val="238"/>
      </rPr>
      <t xml:space="preserve">
Enter the official full name of the Lead Beneficiary in native language.
</t>
    </r>
    <r>
      <rPr>
        <b/>
        <sz val="9"/>
        <color theme="1"/>
        <rFont val="Arial"/>
        <family val="2"/>
        <charset val="238"/>
      </rPr>
      <t xml:space="preserve">Abbreviated name </t>
    </r>
    <r>
      <rPr>
        <sz val="9"/>
        <color theme="1"/>
        <rFont val="Arial"/>
        <family val="2"/>
        <charset val="238"/>
      </rPr>
      <t xml:space="preserve">
Enter an abbreviation for your organization usually created from the first letters of the official name.</t>
    </r>
  </si>
  <si>
    <r>
      <rPr>
        <b/>
        <sz val="9"/>
        <color theme="1"/>
        <rFont val="Arial"/>
        <family val="2"/>
        <charset val="238"/>
      </rPr>
      <t>Official address</t>
    </r>
    <r>
      <rPr>
        <sz val="9"/>
        <color theme="1"/>
        <rFont val="Arial"/>
        <family val="2"/>
        <charset val="238"/>
      </rPr>
      <t xml:space="preserve">
Enter the official address of the organization. Choose from the list in case of State and County cells. In case the organization is outside of the programme area, type the name of the county manually.</t>
    </r>
    <r>
      <rPr>
        <b/>
        <sz val="9"/>
        <color theme="1"/>
        <rFont val="Arial"/>
        <family val="2"/>
        <charset val="238"/>
      </rPr>
      <t/>
    </r>
  </si>
  <si>
    <r>
      <rPr>
        <b/>
        <sz val="9"/>
        <color theme="1"/>
        <rFont val="Arial"/>
        <family val="2"/>
        <charset val="238"/>
      </rPr>
      <t>Contact person</t>
    </r>
    <r>
      <rPr>
        <sz val="9"/>
        <color theme="1"/>
        <rFont val="Arial"/>
        <family val="2"/>
        <charset val="238"/>
      </rPr>
      <t xml:space="preserve">
Enter the data of the contact person for your project.  Please note, that the Joint Secretariat will communicate with the Beneficiary trough contact data indicated here.</t>
    </r>
  </si>
  <si>
    <t>Type of action</t>
  </si>
  <si>
    <r>
      <rPr>
        <b/>
        <sz val="9"/>
        <color theme="1"/>
        <rFont val="Arial"/>
        <family val="2"/>
        <charset val="238"/>
      </rPr>
      <t>TAPE title</t>
    </r>
    <r>
      <rPr>
        <sz val="9"/>
        <color theme="1"/>
        <rFont val="Arial"/>
        <family val="2"/>
        <charset val="238"/>
      </rPr>
      <t xml:space="preserve">
Enter the TAPE title in English. The maximum length of the title can be 100 characters.</t>
    </r>
  </si>
  <si>
    <r>
      <rPr>
        <b/>
        <sz val="9"/>
        <color theme="1"/>
        <rFont val="Arial"/>
        <family val="2"/>
        <charset val="238"/>
      </rPr>
      <t>Financial overview</t>
    </r>
    <r>
      <rPr>
        <sz val="9"/>
        <color theme="1"/>
        <rFont val="Arial"/>
        <family val="2"/>
        <charset val="238"/>
      </rPr>
      <t xml:space="preserve">
Fields are inactive, data entry is not allowed.</t>
    </r>
  </si>
  <si>
    <t>Mailing address (please retype if same as the official address)</t>
  </si>
  <si>
    <r>
      <rPr>
        <b/>
        <sz val="9"/>
        <color theme="1"/>
        <rFont val="Arial"/>
        <family val="2"/>
        <charset val="238"/>
      </rPr>
      <t>Mailing address</t>
    </r>
    <r>
      <rPr>
        <sz val="9"/>
        <color theme="1"/>
        <rFont val="Arial"/>
        <family val="2"/>
        <charset val="238"/>
      </rPr>
      <t xml:space="preserve">
Enter the address that your organization uses for correspondence. Make sure the address is valid, in other case Programme bodies may not reach you in time. In case the Mailing address is the same as official, please retype all data.</t>
    </r>
  </si>
  <si>
    <r>
      <rPr>
        <b/>
        <sz val="9"/>
        <color theme="1"/>
        <rFont val="Arial"/>
        <family val="2"/>
        <charset val="238"/>
      </rPr>
      <t>Project duration</t>
    </r>
    <r>
      <rPr>
        <sz val="9"/>
        <color theme="1"/>
        <rFont val="Arial"/>
        <family val="2"/>
        <charset val="238"/>
      </rPr>
      <t xml:space="preserve">
Choose the proper length of the project. Please note that the maximum duration shall be set in line with the Applicants manual, Chapter 6.3.</t>
    </r>
  </si>
  <si>
    <r>
      <rPr>
        <b/>
        <sz val="9"/>
        <color theme="1"/>
        <rFont val="Arial"/>
        <family val="2"/>
        <charset val="238"/>
      </rPr>
      <t>Project partnership</t>
    </r>
    <r>
      <rPr>
        <sz val="9"/>
        <color theme="1"/>
        <rFont val="Arial"/>
        <family val="2"/>
        <charset val="238"/>
      </rPr>
      <t xml:space="preserve">
Choose from the previously added Beneficiaries those who are  responsible for the implementation of this project. The project can be implemented by 6 Beneficiaries and 4 Associated partners.</t>
    </r>
  </si>
  <si>
    <r>
      <rPr>
        <b/>
        <sz val="9"/>
        <color theme="1"/>
        <rFont val="Arial"/>
        <family val="2"/>
        <charset val="238"/>
      </rPr>
      <t>Output indicators</t>
    </r>
    <r>
      <rPr>
        <sz val="9"/>
        <color theme="1"/>
        <rFont val="Arial"/>
        <family val="2"/>
        <charset val="238"/>
      </rPr>
      <t xml:space="preserve">
Indicate target values of indicators which the specific project fulfils. Please not that each project has to fulfil minimum one output indicator  from the predefined list. For more information please learn the definition of these indicators and choose in line with the Applicants manual, Chapter 11.</t>
    </r>
  </si>
  <si>
    <r>
      <rPr>
        <b/>
        <sz val="9"/>
        <color theme="1"/>
        <rFont val="Arial"/>
        <family val="2"/>
        <charset val="238"/>
      </rPr>
      <t>Project title</t>
    </r>
    <r>
      <rPr>
        <sz val="9"/>
        <color theme="1"/>
        <rFont val="Arial"/>
        <family val="2"/>
        <charset val="238"/>
      </rPr>
      <t xml:space="preserve">
Enter the project title in English. The maximum length of the title can be 100 characters. 
</t>
    </r>
    <r>
      <rPr>
        <b/>
        <sz val="9"/>
        <color theme="1"/>
        <rFont val="Arial"/>
        <family val="2"/>
        <charset val="238"/>
      </rPr>
      <t>Acronym</t>
    </r>
    <r>
      <rPr>
        <sz val="9"/>
        <color theme="1"/>
        <rFont val="Arial"/>
        <family val="2"/>
        <charset val="238"/>
      </rPr>
      <t xml:space="preserve">
Enter a short, easy to understand abbreviation of the title, which may sound good in both languages. Max. 10 characters.
</t>
    </r>
    <r>
      <rPr>
        <b/>
        <sz val="9"/>
        <color theme="1"/>
        <rFont val="Arial"/>
        <family val="2"/>
        <charset val="238"/>
      </rPr>
      <t>Type of action</t>
    </r>
    <r>
      <rPr>
        <sz val="9"/>
        <color theme="1"/>
        <rFont val="Arial"/>
        <family val="2"/>
        <charset val="238"/>
      </rPr>
      <t xml:space="preserve">
Choose from the predefined type of actions. For more information please see Applicant's manual, Chapter 2.  </t>
    </r>
  </si>
  <si>
    <t>Project type</t>
  </si>
  <si>
    <r>
      <rPr>
        <b/>
        <sz val="9"/>
        <color theme="1"/>
        <rFont val="Arial"/>
        <family val="2"/>
        <charset val="238"/>
      </rPr>
      <t>Project title</t>
    </r>
    <r>
      <rPr>
        <sz val="9"/>
        <color theme="1"/>
        <rFont val="Arial"/>
        <family val="2"/>
        <charset val="238"/>
      </rPr>
      <t xml:space="preserve">
Enter the project title in English. The maximum length of the title can be 100 characters.
</t>
    </r>
    <r>
      <rPr>
        <b/>
        <sz val="9"/>
        <color theme="1"/>
        <rFont val="Arial"/>
        <family val="2"/>
        <charset val="238"/>
      </rPr>
      <t>Acronym</t>
    </r>
    <r>
      <rPr>
        <sz val="9"/>
        <color theme="1"/>
        <rFont val="Arial"/>
        <family val="2"/>
        <charset val="238"/>
      </rPr>
      <t xml:space="preserve">
Enter a short, easy to understand abbreviation of the title, which may sound good in both languages. Max. 10 characters.
</t>
    </r>
    <r>
      <rPr>
        <b/>
        <sz val="9"/>
        <color theme="1"/>
        <rFont val="Arial"/>
        <family val="2"/>
        <charset val="238"/>
      </rPr>
      <t>Type of action</t>
    </r>
    <r>
      <rPr>
        <sz val="9"/>
        <color theme="1"/>
        <rFont val="Arial"/>
        <family val="2"/>
        <charset val="238"/>
      </rPr>
      <t xml:space="preserve">
Choose from the predefined type of actions. For more information please see Applicant's manual, Chapter 2.  </t>
    </r>
  </si>
  <si>
    <t>VAT status</t>
  </si>
  <si>
    <t>NET</t>
  </si>
  <si>
    <t>GROSS</t>
  </si>
  <si>
    <t>VAT</t>
  </si>
  <si>
    <r>
      <rPr>
        <b/>
        <sz val="9"/>
        <color theme="1"/>
        <rFont val="Arial"/>
        <family val="2"/>
        <charset val="238"/>
      </rPr>
      <t>Office and administration</t>
    </r>
    <r>
      <rPr>
        <sz val="9"/>
        <color theme="1"/>
        <rFont val="Arial"/>
        <family val="2"/>
        <charset val="238"/>
      </rPr>
      <t xml:space="preserve">
Cost covers operating and administrative expenses of the beneficiary organisation necessary for the implementation of the project. It is calculated automatically as a flat rate of 15% of the staff costs.</t>
    </r>
  </si>
  <si>
    <r>
      <rPr>
        <b/>
        <sz val="9"/>
        <color theme="1"/>
        <rFont val="Arial"/>
        <family val="2"/>
        <charset val="238"/>
      </rPr>
      <t>External expertise and services</t>
    </r>
    <r>
      <rPr>
        <sz val="9"/>
        <color theme="1"/>
        <rFont val="Arial"/>
        <family val="2"/>
        <charset val="238"/>
      </rPr>
      <t xml:space="preserve">
External expertise and services are provided by a public or private body or a natural person outside of the partner organisation.
</t>
    </r>
    <r>
      <rPr>
        <b/>
        <sz val="9"/>
        <color theme="1"/>
        <rFont val="Arial"/>
        <family val="2"/>
        <charset val="238"/>
      </rPr>
      <t>Studies, surveys and plans</t>
    </r>
    <r>
      <rPr>
        <sz val="9"/>
        <color theme="1"/>
        <rFont val="Arial"/>
        <family val="2"/>
        <charset val="238"/>
      </rPr>
      <t xml:space="preserve">
Cost of documents necessary for the implementation of the project (e.g.: strategies, concept notes, design plans, handbooks).
</t>
    </r>
    <r>
      <rPr>
        <b/>
        <sz val="9"/>
        <color theme="1"/>
        <rFont val="Arial"/>
        <family val="2"/>
        <charset val="238"/>
      </rPr>
      <t>Events, conferences, seminars</t>
    </r>
    <r>
      <rPr>
        <sz val="9"/>
        <color theme="1"/>
        <rFont val="Arial"/>
        <family val="2"/>
        <charset val="238"/>
      </rPr>
      <t xml:space="preserve">
Enter expenditures of any events necessary for project implementation. Budget line shall include all costs concerning the organization. (rental, catering, interpretation, performer's fee, etc.)
</t>
    </r>
    <r>
      <rPr>
        <b/>
        <sz val="9"/>
        <color theme="1"/>
        <rFont val="Arial"/>
        <family val="2"/>
        <charset val="238"/>
      </rPr>
      <t>IT system development</t>
    </r>
    <r>
      <rPr>
        <sz val="9"/>
        <color theme="1"/>
        <rFont val="Arial"/>
        <family val="2"/>
        <charset val="238"/>
      </rPr>
      <t xml:space="preserve">
Expenditures related to IT development as core activity (e. g. the development of portal or new IT service related to the project). 
</t>
    </r>
    <r>
      <rPr>
        <b/>
        <sz val="9"/>
        <color theme="1"/>
        <rFont val="Arial"/>
        <family val="2"/>
        <charset val="238"/>
      </rPr>
      <t>Publicity, promotion</t>
    </r>
    <r>
      <rPr>
        <sz val="9"/>
        <color theme="1"/>
        <rFont val="Arial"/>
        <family val="2"/>
        <charset val="238"/>
      </rPr>
      <t xml:space="preserve">
Costs related to communication tools of the project. Each project has to fulfil the minimum requirements in means of communication. 
</t>
    </r>
    <r>
      <rPr>
        <b/>
        <sz val="9"/>
        <color theme="1"/>
        <rFont val="Arial"/>
        <family val="2"/>
        <charset val="238"/>
      </rPr>
      <t>Financial management</t>
    </r>
    <r>
      <rPr>
        <sz val="9"/>
        <color theme="1"/>
        <rFont val="Arial"/>
        <family val="2"/>
        <charset val="238"/>
      </rPr>
      <t xml:space="preserve">
Cost of external procurement or the legal, financial experts necessary for the implementation of the project.
</t>
    </r>
    <r>
      <rPr>
        <b/>
        <sz val="9"/>
        <color theme="1"/>
        <rFont val="Arial"/>
        <family val="2"/>
        <charset val="238"/>
      </rPr>
      <t>Other services</t>
    </r>
    <r>
      <rPr>
        <sz val="9"/>
        <color theme="1"/>
        <rFont val="Arial"/>
        <family val="2"/>
        <charset val="238"/>
      </rPr>
      <t xml:space="preserve">
Costs of specific expertise and services necessary for the project implementation not included in the categories above (e.g.: translation, interpretation, etc.)</t>
    </r>
  </si>
  <si>
    <r>
      <rPr>
        <b/>
        <sz val="9"/>
        <color theme="1"/>
        <rFont val="Arial"/>
        <family val="2"/>
        <charset val="238"/>
      </rPr>
      <t>Staff cost</t>
    </r>
    <r>
      <rPr>
        <sz val="9"/>
        <color theme="1"/>
        <rFont val="Arial"/>
        <family val="2"/>
        <charset val="238"/>
      </rPr>
      <t xml:space="preserve">
Staff costs are salary and/or remuneration paid to persons employed by the beneficiary for implementing the project.
</t>
    </r>
    <r>
      <rPr>
        <b/>
        <sz val="9"/>
        <color theme="1"/>
        <rFont val="Arial"/>
        <family val="2"/>
        <charset val="238"/>
      </rPr>
      <t>Internal project management</t>
    </r>
    <r>
      <rPr>
        <sz val="9"/>
        <color theme="1"/>
        <rFont val="Arial"/>
        <family val="2"/>
        <charset val="238"/>
      </rPr>
      <t xml:space="preserve">
Persons that are already employed by the Beneficiary or contracted specifically for the management of the project.
</t>
    </r>
    <r>
      <rPr>
        <b/>
        <sz val="9"/>
        <color theme="1"/>
        <rFont val="Arial"/>
        <family val="2"/>
        <charset val="238"/>
      </rPr>
      <t>Internal experts</t>
    </r>
    <r>
      <rPr>
        <sz val="9"/>
        <color theme="1"/>
        <rFont val="Arial"/>
        <family val="2"/>
        <charset val="238"/>
      </rPr>
      <t xml:space="preserve">
Persons that are already employed at the Beneficiary or contracted specially for the implementation of core activities of the project.</t>
    </r>
  </si>
  <si>
    <r>
      <rPr>
        <b/>
        <sz val="9"/>
        <color theme="1"/>
        <rFont val="Arial"/>
        <family val="2"/>
        <charset val="238"/>
      </rPr>
      <t>Preparation cost</t>
    </r>
    <r>
      <rPr>
        <sz val="9"/>
        <color theme="1"/>
        <rFont val="Arial"/>
        <family val="2"/>
        <charset val="238"/>
      </rPr>
      <t xml:space="preserve">
Preparation cost are eligible if the project has Infrastructure and works expenditures. The eligibility period for preparation activities falls be-tween 1st of January 2014 and the project start date defined in the Subsidy contract. Preparation costs are limited to the following elements: feasibility study, building documentation, building and other relevant permit needed for the realisation, translation costs.</t>
    </r>
  </si>
  <si>
    <r>
      <rPr>
        <b/>
        <sz val="9"/>
        <color theme="1"/>
        <rFont val="Arial"/>
        <family val="2"/>
        <charset val="238"/>
      </rPr>
      <t>Equipment expenditure</t>
    </r>
    <r>
      <rPr>
        <sz val="9"/>
        <color theme="1"/>
        <rFont val="Arial"/>
        <family val="2"/>
        <charset val="238"/>
      </rPr>
      <t xml:space="preserve">
Equipment expenditure refers to the costs for the financing of equipment purchased or rented by a beneficiary other than those covered by the cost category “Office and administration expenditure” and necessary for the implementation of the project.
</t>
    </r>
    <r>
      <rPr>
        <b/>
        <sz val="9"/>
        <color theme="1"/>
        <rFont val="Arial"/>
        <family val="2"/>
        <charset val="238"/>
      </rPr>
      <t>Equipment related project management:</t>
    </r>
    <r>
      <rPr>
        <sz val="9"/>
        <color theme="1"/>
        <rFont val="Arial"/>
        <family val="2"/>
        <charset val="238"/>
      </rPr>
      <t xml:space="preserve">
Enter the cost of equipment which is necessary for the daily work of the project staff ( e.g. computers, office furniture). Note that it has to be purchased during the first period of the project.
</t>
    </r>
    <r>
      <rPr>
        <b/>
        <sz val="9"/>
        <color theme="1"/>
        <rFont val="Arial"/>
        <family val="2"/>
        <charset val="238"/>
      </rPr>
      <t>Equipment related to core activities</t>
    </r>
    <r>
      <rPr>
        <sz val="9"/>
        <color theme="1"/>
        <rFont val="Arial"/>
        <family val="2"/>
        <charset val="238"/>
      </rPr>
      <t xml:space="preserve">
Enter the cost of equipment which is necessary for the implementation of the project. Group your activities according to the type or related activities.</t>
    </r>
  </si>
  <si>
    <r>
      <rPr>
        <b/>
        <sz val="9"/>
        <color theme="1"/>
        <rFont val="Arial"/>
        <family val="2"/>
        <charset val="238"/>
      </rPr>
      <t>Infrastructure and works</t>
    </r>
    <r>
      <rPr>
        <sz val="9"/>
        <color theme="1"/>
        <rFont val="Arial"/>
        <family val="2"/>
        <charset val="238"/>
      </rPr>
      <t xml:space="preserve">
Expenditure for the financing of works refers to costs occurred at the beneficiary for the execution of an infrastructure investment. Works expenditure may refer either to an object (e.g.: building) that will be set up ex-novo or to the adaptation of an already existing infrastructure.
</t>
    </r>
    <r>
      <rPr>
        <b/>
        <sz val="9"/>
        <color theme="1"/>
        <rFont val="Arial"/>
        <family val="2"/>
        <charset val="238"/>
      </rPr>
      <t>Construction, reconstruction and renovation</t>
    </r>
    <r>
      <rPr>
        <sz val="9"/>
        <color theme="1"/>
        <rFont val="Arial"/>
        <family val="2"/>
        <charset val="238"/>
      </rPr>
      <t xml:space="preserve">
Enter here the cost of the construction works that is line with the preliminary cost calculation as a part of technical plans.
</t>
    </r>
    <r>
      <rPr>
        <b/>
        <sz val="9"/>
        <color theme="1"/>
        <rFont val="Arial"/>
        <family val="2"/>
        <charset val="238"/>
      </rPr>
      <t>Purchase of land</t>
    </r>
    <r>
      <rPr>
        <sz val="9"/>
        <color theme="1"/>
        <rFont val="Arial"/>
        <family val="2"/>
        <charset val="238"/>
      </rPr>
      <t xml:space="preserve">
The purchase of land not built on and land built on cannot exceed 10% of the total eligible expenditure.</t>
    </r>
  </si>
  <si>
    <t>Only those partners are indicated, which had been selected on the project description sheet.</t>
  </si>
  <si>
    <t>4. Travel and accommodation</t>
  </si>
  <si>
    <t>4.2 Accommodation costs</t>
  </si>
  <si>
    <r>
      <rPr>
        <b/>
        <sz val="9"/>
        <color theme="1"/>
        <rFont val="Arial"/>
        <family val="2"/>
        <charset val="238"/>
      </rPr>
      <t xml:space="preserve">Travel and accommodation </t>
    </r>
    <r>
      <rPr>
        <sz val="9"/>
        <color theme="1"/>
        <rFont val="Arial"/>
        <family val="2"/>
        <charset val="238"/>
      </rPr>
      <t xml:space="preserve">
Expenditure can be added here on travel, accommodation and per diem costs of the project staff (and other employees of the Beneficiary organization) for missions necessary for the project implementation. Costs concerning external management are not eligible.</t>
    </r>
  </si>
  <si>
    <t>6.1 Equipment related project management</t>
  </si>
  <si>
    <t>6.2 Equipment related to core activities</t>
  </si>
  <si>
    <r>
      <rPr>
        <b/>
        <sz val="9"/>
        <color theme="1"/>
        <rFont val="Arial"/>
        <family val="2"/>
        <charset val="238"/>
      </rPr>
      <t>VAT status</t>
    </r>
    <r>
      <rPr>
        <sz val="9"/>
        <color theme="1"/>
        <rFont val="Arial"/>
        <family val="2"/>
        <charset val="238"/>
      </rPr>
      <t xml:space="preserve">
In case of selected Beneficiaries, applicants have to choose their VAT status. Applicants have to indicate their expenditures according to the selected VAT status.
</t>
    </r>
    <r>
      <rPr>
        <b/>
        <sz val="9"/>
        <color theme="1"/>
        <rFont val="Arial"/>
        <family val="2"/>
        <charset val="238"/>
      </rPr>
      <t>Expenditures</t>
    </r>
    <r>
      <rPr>
        <sz val="9"/>
        <color theme="1"/>
        <rFont val="Arial"/>
        <family val="2"/>
        <charset val="238"/>
      </rPr>
      <t xml:space="preserve">
Applicants shall draw up a preliminary budget for each project proposal. Applicants shall strive to prepare the budget as precise as it is possible at this stage of project development. Preliminary budgets of the individual project proposals can be freely modified but the total budget of the TAPE cannot be increased during the second round of selection procedure. The budget of the project must be planned in EUR. See Applicant's manual chapter 7.
</t>
    </r>
    <r>
      <rPr>
        <b/>
        <sz val="9"/>
        <color theme="1"/>
        <rFont val="Arial"/>
        <family val="2"/>
        <charset val="238"/>
      </rPr>
      <t>Description and justification</t>
    </r>
    <r>
      <rPr>
        <sz val="9"/>
        <color theme="1"/>
        <rFont val="Arial"/>
        <family val="2"/>
        <charset val="238"/>
      </rPr>
      <t xml:space="preserve">
After each group of expenditures applicants shall describe and justify the indicated  expenditures. Please provide detailed description about the items, services or works that the Beneficiary would like to obtain. Please also justify why the indicated items, services or works are necessary for the implementation project. See Applicant's manual chapter 7.</t>
    </r>
  </si>
  <si>
    <t>Intensity of public resources
Applicants shall choose the intensity rate of public resources according to the table in the Applicant's manual, chapter 10. Please note that the intensity rate depends on the type of your project activities (considering as state aid activity or not) on the country and county of the origin of the organisation and the type of the Beneficiary. Please learn the Applicants manual chapter 9 and 10 and choose properly the intensity of public resources for each Beneficiary.</t>
  </si>
  <si>
    <r>
      <rPr>
        <b/>
        <sz val="9"/>
        <color theme="1"/>
        <rFont val="Arial"/>
        <family val="2"/>
        <charset val="238"/>
      </rPr>
      <t>Realization plan</t>
    </r>
    <r>
      <rPr>
        <sz val="9"/>
        <color theme="1"/>
        <rFont val="Arial"/>
        <family val="2"/>
        <charset val="238"/>
      </rPr>
      <t xml:space="preserve">
Applicants shall set the necessary timeframe to implement each project. The maximum duration of the implementation of the Key action and supplementary projects is dependent on the selected actions. Please see the Applicant's manual, chapter 6.3.  The Consortium has to plan the duration of the TAPE as short as it possible. The implementation of the CCP shall start parallel with the first project to be implemented and shall be ended when the last project is closed. The maximum duration of the TAPE and the CCP is 48 months. Select the relevant period for each activity by putting a capital "X" in the cell. One period is 4 month long.</t>
    </r>
  </si>
  <si>
    <r>
      <rPr>
        <b/>
        <sz val="9"/>
        <color theme="1"/>
        <rFont val="Arial"/>
        <family val="2"/>
        <charset val="238"/>
      </rPr>
      <t>Final check</t>
    </r>
    <r>
      <rPr>
        <sz val="9"/>
        <color theme="1"/>
        <rFont val="Arial"/>
        <family val="2"/>
        <charset val="238"/>
      </rPr>
      <t xml:space="preserve">
After filling in all relevant sheets and cells please go through all sheets and check data again.
</t>
    </r>
    <r>
      <rPr>
        <b/>
        <sz val="9"/>
        <color theme="1"/>
        <rFont val="Arial"/>
        <family val="2"/>
        <charset val="238"/>
      </rPr>
      <t>Printing</t>
    </r>
    <r>
      <rPr>
        <sz val="9"/>
        <color theme="1"/>
        <rFont val="Arial"/>
        <family val="2"/>
        <charset val="238"/>
      </rPr>
      <t xml:space="preserve">
In case you consider the AF is ready to print each sheet that is filled in. Please do not print and attach unfilled sheets or pages (e.g. Unfilled Beneficiary data sheets, unfilled activity cells or unfilled Budget per beneficiary sheets.).
</t>
    </r>
    <r>
      <rPr>
        <b/>
        <sz val="9"/>
        <color theme="1"/>
        <rFont val="Arial"/>
        <family val="2"/>
        <charset val="238"/>
      </rPr>
      <t>Binding</t>
    </r>
    <r>
      <rPr>
        <sz val="9"/>
        <color theme="1"/>
        <rFont val="Arial"/>
        <family val="2"/>
        <charset val="238"/>
      </rPr>
      <t xml:space="preserve">
After printing the document please bind both parts of the Application form in the correct order with binding machine.
</t>
    </r>
    <r>
      <rPr>
        <b/>
        <sz val="9"/>
        <color theme="1"/>
        <rFont val="Arial"/>
        <family val="2"/>
        <charset val="238"/>
      </rPr>
      <t>Annexes</t>
    </r>
    <r>
      <rPr>
        <sz val="9"/>
        <color theme="1"/>
        <rFont val="Arial"/>
        <family val="2"/>
        <charset val="238"/>
      </rPr>
      <t xml:space="preserve">
Note that AF has to be amended by several Annexes. Please carefully read the Applicant's manual and prepare all Annexes that are mandatory related to your project.
</t>
    </r>
    <r>
      <rPr>
        <b/>
        <sz val="9"/>
        <color theme="1"/>
        <rFont val="Arial"/>
        <family val="2"/>
        <charset val="238"/>
      </rPr>
      <t>Collect documents safely</t>
    </r>
    <r>
      <rPr>
        <sz val="9"/>
        <color theme="1"/>
        <rFont val="Arial"/>
        <family val="2"/>
        <charset val="238"/>
      </rPr>
      <t xml:space="preserve">
After preparing all the documents, try to tie bind safely all documents in the correct order. Prevent your Annexes from falling out of the package.
</t>
    </r>
    <r>
      <rPr>
        <b/>
        <sz val="9"/>
        <color theme="1"/>
        <rFont val="Arial"/>
        <family val="2"/>
        <charset val="238"/>
      </rPr>
      <t>Submission</t>
    </r>
    <r>
      <rPr>
        <sz val="9"/>
        <color theme="1"/>
        <rFont val="Arial"/>
        <family val="2"/>
        <charset val="238"/>
      </rPr>
      <t xml:space="preserve">
Please read carefully Applicant's manual, chapter 12.</t>
    </r>
  </si>
  <si>
    <r>
      <rPr>
        <b/>
        <sz val="9"/>
        <color theme="1"/>
        <rFont val="Arial"/>
        <family val="2"/>
        <charset val="238"/>
      </rPr>
      <t>Certificate</t>
    </r>
    <r>
      <rPr>
        <sz val="9"/>
        <color theme="1"/>
        <rFont val="Arial"/>
        <family val="2"/>
        <charset val="238"/>
      </rPr>
      <t xml:space="preserve">
The Lead Beneficiary shall read and understand the content of the certificate. By signing this certificate the LB accepts all responsibilities and legal consequences of the statement related to the project proposal.
The main data cells of the project proposal and the name of the statutory representative of the Lead Beneficiary, who signs the application will be aggregated from previously entered data. Data entry is not allowed here.
</t>
    </r>
    <r>
      <rPr>
        <b/>
        <sz val="9"/>
        <color theme="1"/>
        <rFont val="Arial"/>
        <family val="2"/>
        <charset val="238"/>
      </rPr>
      <t xml:space="preserve">Enter the date and place of the signature. </t>
    </r>
    <r>
      <rPr>
        <sz val="9"/>
        <color theme="1"/>
        <rFont val="Arial"/>
        <family val="2"/>
        <charset val="238"/>
      </rPr>
      <t xml:space="preserve">
Signature and stamp must be original. Signature shall appear by original hand-writing with blue pen.</t>
    </r>
  </si>
  <si>
    <t>SME specific information (only for SMEs)</t>
  </si>
  <si>
    <r>
      <rPr>
        <b/>
        <sz val="9"/>
        <color theme="1"/>
        <rFont val="Arial"/>
        <family val="2"/>
        <charset val="238"/>
      </rPr>
      <t>SME specific information</t>
    </r>
    <r>
      <rPr>
        <sz val="9"/>
        <color theme="1"/>
        <rFont val="Arial"/>
        <family val="2"/>
        <charset val="238"/>
      </rPr>
      <t xml:space="preserve">
The SME specific fields turn into yellow in case the type of Beneficiary is an enterprise. Applicants shall indicate the date of foundation of the enterprise, the current number of employees and the annual turnover and balance for the last fiscal year.</t>
    </r>
  </si>
  <si>
    <t>Date of registration</t>
  </si>
  <si>
    <t xml:space="preserve">Gross working positions (FTE) </t>
  </si>
  <si>
    <r>
      <rPr>
        <b/>
        <sz val="9"/>
        <color theme="1"/>
        <rFont val="Arial"/>
        <family val="2"/>
        <charset val="238"/>
      </rPr>
      <t>Official name</t>
    </r>
    <r>
      <rPr>
        <sz val="9"/>
        <color theme="1"/>
        <rFont val="Arial"/>
        <family val="2"/>
        <charset val="238"/>
      </rPr>
      <t xml:space="preserve">
Enter the official full name of the Lead Beneficiary in native language.
</t>
    </r>
    <r>
      <rPr>
        <b/>
        <sz val="9"/>
        <color theme="1"/>
        <rFont val="Arial"/>
        <family val="2"/>
        <charset val="238"/>
      </rPr>
      <t xml:space="preserve">
Abbreviated name </t>
    </r>
    <r>
      <rPr>
        <sz val="9"/>
        <color theme="1"/>
        <rFont val="Arial"/>
        <family val="2"/>
        <charset val="238"/>
      </rPr>
      <t xml:space="preserve">
Enter an abbreviation for your organization usually created from the first letters of the official name.</t>
    </r>
  </si>
  <si>
    <t xml:space="preserve">Number of gross working positions (FTE) </t>
  </si>
  <si>
    <t>Annual turnover of the last fiscal year (€)</t>
  </si>
  <si>
    <t>Annual balance of the last fiscal year (€)</t>
  </si>
  <si>
    <t>Cooperation and coordination</t>
  </si>
  <si>
    <t>CCP</t>
  </si>
  <si>
    <t>Mobile number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</si>
</sst>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Ft&quot;_-;\-* #,##0.00\ &quot;Ft&quot;_-;_-* &quot;-&quot;??\ &quot;Ft&quot;_-;_-@_-"/>
    <numFmt numFmtId="43" formatCode="_-* #,##0.00\ _F_t_-;\-* #,##0.00\ _F_t_-;_-* &quot;-&quot;??\ _F_t_-;_-@_-"/>
    <numFmt numFmtId="164" formatCode="#,##0.00\ [$EUR]"/>
    <numFmt numFmtId="165" formatCode="_-* #,##0.00\ [$€-1]_-;\-* #,##0.00\ [$€-1]_-;_-* &quot;-&quot;??\ [$€-1]_-;_-@_-"/>
    <numFmt numFmtId="166" formatCode="0.0%"/>
    <numFmt numFmtId="167" formatCode="0.0"/>
  </numFmts>
  <fonts count="30" x14ac:knownFonts="1">
    <font>
      <sz val="10"/>
      <color theme="1"/>
      <name val="Arial"/>
      <family val="2"/>
      <charset val="238"/>
    </font>
    <font>
      <b/>
      <sz val="10"/>
      <color theme="1"/>
      <name val="Arial"/>
      <family val="2"/>
      <charset val="238"/>
    </font>
    <font>
      <sz val="10"/>
      <name val="Arial"/>
      <family val="2"/>
      <charset val="238"/>
    </font>
    <font>
      <b/>
      <sz val="8"/>
      <color theme="1"/>
      <name val="Arial"/>
      <family val="2"/>
      <charset val="238"/>
    </font>
    <font>
      <sz val="8"/>
      <color theme="1"/>
      <name val="Arial"/>
      <family val="2"/>
      <charset val="238"/>
    </font>
    <font>
      <b/>
      <sz val="10"/>
      <name val="Arial"/>
      <family val="2"/>
      <charset val="238"/>
    </font>
    <font>
      <b/>
      <sz val="8"/>
      <name val="Arial"/>
      <family val="2"/>
      <charset val="238"/>
    </font>
    <font>
      <b/>
      <sz val="11"/>
      <color theme="1"/>
      <name val="Arial"/>
      <family val="2"/>
      <charset val="238"/>
    </font>
    <font>
      <b/>
      <sz val="9"/>
      <color theme="1"/>
      <name val="Arial"/>
      <family val="2"/>
      <charset val="238"/>
    </font>
    <font>
      <sz val="8"/>
      <name val="Arial"/>
      <family val="2"/>
      <charset val="238"/>
    </font>
    <font>
      <b/>
      <sz val="12"/>
      <name val="Arial"/>
      <family val="2"/>
      <charset val="238"/>
    </font>
    <font>
      <sz val="11"/>
      <color theme="1"/>
      <name val="Arial"/>
      <family val="2"/>
      <charset val="238"/>
    </font>
    <font>
      <u/>
      <sz val="11"/>
      <color theme="10"/>
      <name val="Arial"/>
      <family val="2"/>
      <charset val="238"/>
    </font>
    <font>
      <sz val="9"/>
      <color theme="1"/>
      <name val="Arial"/>
      <family val="2"/>
      <charset val="238"/>
    </font>
    <font>
      <b/>
      <sz val="28"/>
      <name val="Arial"/>
      <family val="2"/>
      <charset val="238"/>
    </font>
    <font>
      <b/>
      <sz val="24"/>
      <color theme="3"/>
      <name val="Arial"/>
      <family val="2"/>
      <charset val="238"/>
    </font>
    <font>
      <b/>
      <sz val="12"/>
      <color theme="0"/>
      <name val="Arial"/>
      <family val="2"/>
      <charset val="238"/>
    </font>
    <font>
      <i/>
      <sz val="11"/>
      <color theme="1"/>
      <name val="Arial"/>
      <family val="2"/>
      <charset val="238"/>
    </font>
    <font>
      <i/>
      <vertAlign val="superscript"/>
      <sz val="11"/>
      <color theme="1"/>
      <name val="Arial"/>
      <family val="2"/>
      <charset val="238"/>
    </font>
    <font>
      <sz val="9"/>
      <name val="Arial"/>
      <family val="2"/>
      <charset val="238"/>
    </font>
    <font>
      <sz val="10"/>
      <color theme="1"/>
      <name val="Arial"/>
      <family val="2"/>
      <charset val="238"/>
    </font>
    <font>
      <b/>
      <sz val="9"/>
      <name val="Arial"/>
      <family val="2"/>
      <charset val="238"/>
    </font>
    <font>
      <b/>
      <sz val="8"/>
      <color theme="0"/>
      <name val="Arial"/>
      <family val="2"/>
      <charset val="238"/>
    </font>
    <font>
      <b/>
      <sz val="16"/>
      <color theme="1" tint="0.34998626667073579"/>
      <name val="Arial"/>
      <family val="2"/>
      <charset val="238"/>
    </font>
    <font>
      <b/>
      <i/>
      <sz val="8"/>
      <name val="Arial"/>
      <family val="2"/>
      <charset val="238"/>
    </font>
    <font>
      <b/>
      <sz val="18"/>
      <color theme="1"/>
      <name val="Arial"/>
      <family val="2"/>
      <charset val="238"/>
    </font>
    <font>
      <b/>
      <sz val="10"/>
      <color rgb="FFFF0000"/>
      <name val="Arial"/>
      <family val="2"/>
      <charset val="238"/>
    </font>
    <font>
      <b/>
      <sz val="14"/>
      <color theme="1"/>
      <name val="Arial"/>
      <family val="2"/>
      <charset val="238"/>
    </font>
    <font>
      <b/>
      <sz val="12"/>
      <color rgb="FFFF0000"/>
      <name val="Arial"/>
      <family val="2"/>
      <charset val="238"/>
    </font>
    <font>
      <b/>
      <sz val="9"/>
      <color rgb="FFFF0000"/>
      <name val="Arial"/>
      <family val="2"/>
      <charset val="238"/>
    </font>
  </fonts>
  <fills count="13">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0" tint="-0.14996795556505021"/>
        <bgColor indexed="64"/>
      </patternFill>
    </fill>
    <fill>
      <patternFill patternType="solid">
        <fgColor rgb="FFFFFF99"/>
        <bgColor indexed="64"/>
      </patternFill>
    </fill>
    <fill>
      <patternFill patternType="solid">
        <fgColor rgb="FFFFE17D"/>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39997558519241921"/>
        <bgColor indexed="64"/>
      </patternFill>
    </fill>
  </fills>
  <borders count="86">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top/>
      <bottom style="thin">
        <color auto="1"/>
      </bottom>
      <diagonal/>
    </border>
    <border>
      <left/>
      <right/>
      <top style="hair">
        <color auto="1"/>
      </top>
      <bottom style="thin">
        <color auto="1"/>
      </bottom>
      <diagonal/>
    </border>
    <border>
      <left/>
      <right/>
      <top style="thin">
        <color auto="1"/>
      </top>
      <bottom style="hair">
        <color auto="1"/>
      </bottom>
      <diagonal/>
    </border>
    <border>
      <left/>
      <right style="thin">
        <color auto="1"/>
      </right>
      <top/>
      <bottom style="thin">
        <color auto="1"/>
      </bottom>
      <diagonal/>
    </border>
    <border>
      <left style="medium">
        <color theme="6" tint="-0.499984740745262"/>
      </left>
      <right style="medium">
        <color theme="6" tint="-0.499984740745262"/>
      </right>
      <top style="medium">
        <color theme="6" tint="-0.499984740745262"/>
      </top>
      <bottom style="medium">
        <color theme="6" tint="-0.499984740745262"/>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auto="1"/>
      </left>
      <right/>
      <top style="hair">
        <color auto="1"/>
      </top>
      <bottom style="hair">
        <color auto="1"/>
      </bottom>
      <diagonal/>
    </border>
    <border>
      <left style="thin">
        <color auto="1"/>
      </left>
      <right style="thin">
        <color auto="1"/>
      </right>
      <top/>
      <bottom style="thin">
        <color auto="1"/>
      </bottom>
      <diagonal/>
    </border>
    <border>
      <left/>
      <right/>
      <top style="medium">
        <color indexed="64"/>
      </top>
      <bottom style="medium">
        <color indexed="64"/>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top/>
      <bottom style="thin">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medium">
        <color rgb="FFFF0000"/>
      </left>
      <right style="medium">
        <color rgb="FFFF0000"/>
      </right>
      <top style="medium">
        <color rgb="FFFF0000"/>
      </top>
      <bottom style="medium">
        <color rgb="FFFF0000"/>
      </bottom>
      <diagonal/>
    </border>
    <border>
      <left style="hair">
        <color auto="1"/>
      </left>
      <right style="hair">
        <color auto="1"/>
      </right>
      <top/>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medium">
        <color indexed="64"/>
      </left>
      <right/>
      <top style="medium">
        <color indexed="64"/>
      </top>
      <bottom/>
      <diagonal/>
    </border>
    <border>
      <left style="medium">
        <color indexed="64"/>
      </left>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auto="1"/>
      </left>
      <right style="hair">
        <color auto="1"/>
      </right>
      <top style="thin">
        <color auto="1"/>
      </top>
      <bottom style="thin">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style="thin">
        <color auto="1"/>
      </right>
      <top style="thin">
        <color auto="1"/>
      </top>
      <bottom style="hair">
        <color auto="1"/>
      </bottom>
      <diagonal/>
    </border>
    <border>
      <left/>
      <right/>
      <top/>
      <bottom style="hair">
        <color auto="1"/>
      </bottom>
      <diagonal/>
    </border>
    <border>
      <left/>
      <right/>
      <top/>
      <bottom style="medium">
        <color auto="1"/>
      </bottom>
      <diagonal/>
    </border>
    <border>
      <left/>
      <right/>
      <top style="medium">
        <color auto="1"/>
      </top>
      <bottom/>
      <diagonal/>
    </border>
    <border>
      <left style="medium">
        <color theme="6" tint="-0.499984740745262"/>
      </left>
      <right/>
      <top style="medium">
        <color theme="6" tint="-0.499984740745262"/>
      </top>
      <bottom style="medium">
        <color theme="6" tint="-0.499984740745262"/>
      </bottom>
      <diagonal/>
    </border>
    <border>
      <left/>
      <right/>
      <top style="medium">
        <color theme="6" tint="-0.499984740745262"/>
      </top>
      <bottom style="medium">
        <color theme="6" tint="-0.499984740745262"/>
      </bottom>
      <diagonal/>
    </border>
    <border>
      <left/>
      <right style="medium">
        <color theme="6" tint="-0.499984740745262"/>
      </right>
      <top style="medium">
        <color theme="6" tint="-0.499984740745262"/>
      </top>
      <bottom style="medium">
        <color theme="6" tint="-0.499984740745262"/>
      </bottom>
      <diagonal/>
    </border>
    <border>
      <left style="medium">
        <color theme="6" tint="-0.499984740745262"/>
      </left>
      <right style="medium">
        <color theme="6" tint="-0.499984740745262"/>
      </right>
      <top style="medium">
        <color theme="6" tint="-0.499984740745262"/>
      </top>
      <bottom/>
      <diagonal/>
    </border>
    <border>
      <left style="medium">
        <color theme="6" tint="-0.499984740745262"/>
      </left>
      <right style="medium">
        <color theme="6" tint="-0.499984740745262"/>
      </right>
      <top/>
      <bottom/>
      <diagonal/>
    </border>
    <border>
      <left style="medium">
        <color theme="6" tint="-0.499984740745262"/>
      </left>
      <right style="medium">
        <color theme="6" tint="-0.499984740745262"/>
      </right>
      <top/>
      <bottom style="medium">
        <color theme="6" tint="-0.499984740745262"/>
      </bottom>
      <diagonal/>
    </border>
    <border>
      <left/>
      <right/>
      <top style="medium">
        <color theme="6" tint="-0.499984740745262"/>
      </top>
      <bottom/>
      <diagonal/>
    </border>
    <border>
      <left/>
      <right style="thin">
        <color auto="1"/>
      </right>
      <top style="hair">
        <color auto="1"/>
      </top>
      <bottom style="thin">
        <color auto="1"/>
      </bottom>
      <diagonal/>
    </border>
    <border>
      <left style="hair">
        <color auto="1"/>
      </left>
      <right style="medium">
        <color auto="1"/>
      </right>
      <top/>
      <bottom style="hair">
        <color auto="1"/>
      </bottom>
      <diagonal/>
    </border>
    <border>
      <left style="medium">
        <color auto="1"/>
      </left>
      <right style="thin">
        <color auto="1"/>
      </right>
      <top style="medium">
        <color auto="1"/>
      </top>
      <bottom style="hair">
        <color auto="1"/>
      </bottom>
      <diagonal/>
    </border>
    <border>
      <left style="medium">
        <color auto="1"/>
      </left>
      <right style="thin">
        <color auto="1"/>
      </right>
      <top style="hair">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thin">
        <color auto="1"/>
      </bottom>
      <diagonal/>
    </border>
    <border>
      <left style="thin">
        <color auto="1"/>
      </left>
      <right style="thin">
        <color auto="1"/>
      </right>
      <top style="medium">
        <color auto="1"/>
      </top>
      <bottom style="thin">
        <color auto="1"/>
      </bottom>
      <diagonal/>
    </border>
    <border>
      <left style="medium">
        <color auto="1"/>
      </left>
      <right/>
      <top/>
      <bottom style="hair">
        <color auto="1"/>
      </bottom>
      <diagonal/>
    </border>
    <border>
      <left style="thin">
        <color auto="1"/>
      </left>
      <right style="hair">
        <color auto="1"/>
      </right>
      <top style="hair">
        <color auto="1"/>
      </top>
      <bottom style="medium">
        <color auto="1"/>
      </bottom>
      <diagonal/>
    </border>
    <border>
      <left style="medium">
        <color indexed="64"/>
      </left>
      <right/>
      <top/>
      <bottom style="medium">
        <color indexed="64"/>
      </bottom>
      <diagonal/>
    </border>
  </borders>
  <cellStyleXfs count="23">
    <xf numFmtId="0" fontId="0" fillId="0" borderId="0">
      <alignment vertical="center"/>
    </xf>
    <xf numFmtId="0" fontId="16" fillId="2" borderId="0">
      <alignment vertical="center"/>
    </xf>
    <xf numFmtId="0" fontId="2" fillId="7" borderId="1">
      <alignment horizontal="left" vertical="center" wrapText="1"/>
      <protection locked="0"/>
    </xf>
    <xf numFmtId="0" fontId="3" fillId="3" borderId="2">
      <alignment horizontal="left" vertical="center"/>
    </xf>
    <xf numFmtId="0" fontId="1" fillId="4" borderId="2">
      <alignment horizontal="left" vertical="center"/>
    </xf>
    <xf numFmtId="0" fontId="13" fillId="5" borderId="12">
      <alignment horizontal="left" vertical="center" wrapText="1"/>
    </xf>
    <xf numFmtId="0" fontId="5" fillId="6" borderId="2">
      <alignment horizontal="left" vertical="center" wrapText="1"/>
    </xf>
    <xf numFmtId="0" fontId="2" fillId="8" borderId="1">
      <alignment horizontal="left" vertical="center" wrapText="1"/>
    </xf>
    <xf numFmtId="0" fontId="4" fillId="0" borderId="4">
      <alignment horizontal="center" vertical="center"/>
    </xf>
    <xf numFmtId="0" fontId="2" fillId="7" borderId="1">
      <alignment horizontal="center" vertical="center" wrapText="1"/>
      <protection locked="0"/>
    </xf>
    <xf numFmtId="0" fontId="2" fillId="8" borderId="1">
      <alignment horizontal="center" vertical="center" wrapText="1"/>
    </xf>
    <xf numFmtId="0" fontId="3" fillId="6" borderId="2">
      <alignment vertical="center"/>
    </xf>
    <xf numFmtId="43" fontId="6" fillId="3" borderId="1">
      <alignment horizontal="right" vertical="center" wrapText="1"/>
    </xf>
    <xf numFmtId="0" fontId="3" fillId="0" borderId="2">
      <alignment horizontal="center" vertical="center"/>
    </xf>
    <xf numFmtId="1" fontId="9" fillId="7" borderId="1">
      <alignment horizontal="center" vertical="center" wrapText="1"/>
      <protection locked="0"/>
    </xf>
    <xf numFmtId="0" fontId="12" fillId="0" borderId="0" applyNumberFormat="0" applyFill="0" applyBorder="0" applyAlignment="0" applyProtection="0">
      <alignment vertical="center"/>
    </xf>
    <xf numFmtId="0" fontId="3" fillId="3" borderId="2">
      <alignment horizontal="left" vertical="center"/>
    </xf>
    <xf numFmtId="0" fontId="19" fillId="0" borderId="1">
      <alignment horizontal="left" vertical="center"/>
    </xf>
    <xf numFmtId="0" fontId="9" fillId="7" borderId="1">
      <alignment horizontal="left" vertical="top" wrapText="1"/>
      <protection locked="0"/>
    </xf>
    <xf numFmtId="0" fontId="4" fillId="3" borderId="2">
      <alignment horizontal="left" vertical="center"/>
    </xf>
    <xf numFmtId="164" fontId="6" fillId="0" borderId="1">
      <alignment horizontal="right" vertical="center"/>
    </xf>
    <xf numFmtId="44" fontId="20" fillId="0" borderId="0" applyFont="0" applyFill="0" applyBorder="0" applyAlignment="0" applyProtection="0"/>
    <xf numFmtId="9" fontId="20" fillId="0" borderId="0" applyFont="0" applyFill="0" applyBorder="0" applyAlignment="0" applyProtection="0"/>
  </cellStyleXfs>
  <cellXfs count="430">
    <xf numFmtId="0" fontId="0" fillId="0" borderId="0" xfId="0">
      <alignment vertical="center"/>
    </xf>
    <xf numFmtId="0" fontId="16" fillId="2" borderId="0" xfId="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0" xfId="0">
      <alignment vertical="center"/>
    </xf>
    <xf numFmtId="0" fontId="0" fillId="0" borderId="0" xfId="0">
      <alignment vertical="center"/>
    </xf>
    <xf numFmtId="0" fontId="16" fillId="2" borderId="0" xfId="1">
      <alignment vertical="center"/>
    </xf>
    <xf numFmtId="0" fontId="0" fillId="0" borderId="16" xfId="0" applyFill="1" applyBorder="1">
      <alignment vertical="center"/>
    </xf>
    <xf numFmtId="0" fontId="16" fillId="2" borderId="0" xfId="1">
      <alignment vertical="center"/>
    </xf>
    <xf numFmtId="0" fontId="0" fillId="0" borderId="0" xfId="0">
      <alignment vertical="center"/>
    </xf>
    <xf numFmtId="43" fontId="0" fillId="0" borderId="0" xfId="0" applyNumberFormat="1">
      <alignment vertical="center"/>
    </xf>
    <xf numFmtId="0" fontId="0" fillId="0" borderId="0" xfId="0">
      <alignment vertical="center"/>
    </xf>
    <xf numFmtId="0" fontId="0" fillId="0" borderId="0" xfId="0">
      <alignment vertical="center"/>
    </xf>
    <xf numFmtId="0" fontId="16" fillId="2" borderId="0" xfId="1">
      <alignment vertical="center"/>
    </xf>
    <xf numFmtId="0" fontId="0" fillId="0" borderId="0" xfId="0" applyBorder="1" applyAlignment="1"/>
    <xf numFmtId="0" fontId="0" fillId="0" borderId="0" xfId="0" applyBorder="1">
      <alignment vertical="center"/>
    </xf>
    <xf numFmtId="0" fontId="0" fillId="0" borderId="0" xfId="0">
      <alignment vertical="center"/>
    </xf>
    <xf numFmtId="49" fontId="0" fillId="0" borderId="0" xfId="0" applyNumberFormat="1">
      <alignment vertical="center"/>
    </xf>
    <xf numFmtId="0" fontId="16" fillId="2" borderId="0" xfId="1" applyAlignment="1" applyProtection="1">
      <alignment vertical="center"/>
    </xf>
    <xf numFmtId="0" fontId="0" fillId="0" borderId="8" xfId="0" applyBorder="1" applyAlignment="1" applyProtection="1">
      <alignment vertical="center"/>
    </xf>
    <xf numFmtId="0" fontId="1" fillId="4" borderId="3" xfId="4" applyBorder="1" applyAlignment="1" applyProtection="1">
      <alignment vertical="center"/>
    </xf>
    <xf numFmtId="0" fontId="1" fillId="4" borderId="4" xfId="4" applyBorder="1" applyAlignment="1" applyProtection="1">
      <alignment vertical="center"/>
    </xf>
    <xf numFmtId="0" fontId="3" fillId="3" borderId="3" xfId="3" applyBorder="1" applyAlignment="1" applyProtection="1">
      <alignment vertical="center"/>
    </xf>
    <xf numFmtId="0" fontId="3" fillId="3" borderId="4" xfId="3" applyBorder="1" applyAlignment="1" applyProtection="1">
      <alignment vertical="center"/>
    </xf>
    <xf numFmtId="0" fontId="3" fillId="3" borderId="5" xfId="3" applyBorder="1" applyAlignment="1" applyProtection="1">
      <alignment vertical="center"/>
    </xf>
    <xf numFmtId="0" fontId="0" fillId="0" borderId="0" xfId="0" applyAlignment="1" applyProtection="1">
      <alignment horizontal="left" vertical="center"/>
    </xf>
    <xf numFmtId="49" fontId="3" fillId="3" borderId="3" xfId="3" applyNumberFormat="1" applyBorder="1" applyAlignment="1" applyProtection="1">
      <alignment vertical="center"/>
    </xf>
    <xf numFmtId="49" fontId="3" fillId="3" borderId="4" xfId="3" applyNumberFormat="1" applyBorder="1" applyAlignment="1" applyProtection="1">
      <alignment vertical="center"/>
    </xf>
    <xf numFmtId="49" fontId="3" fillId="3" borderId="5" xfId="3" applyNumberFormat="1" applyBorder="1" applyAlignment="1" applyProtection="1">
      <alignment vertical="center"/>
    </xf>
    <xf numFmtId="0" fontId="0" fillId="0" borderId="0" xfId="0" applyAlignment="1" applyProtection="1">
      <alignment vertical="center"/>
    </xf>
    <xf numFmtId="0" fontId="0" fillId="0" borderId="0" xfId="0" applyAlignment="1" applyProtection="1">
      <alignment vertical="top"/>
    </xf>
    <xf numFmtId="0" fontId="0" fillId="0" borderId="0" xfId="0">
      <alignment vertical="center"/>
    </xf>
    <xf numFmtId="43" fontId="0" fillId="0" borderId="0" xfId="0" applyNumberFormat="1" applyAlignment="1">
      <alignment horizontal="right" vertical="center"/>
    </xf>
    <xf numFmtId="0" fontId="0" fillId="0" borderId="0" xfId="0" applyProtection="1">
      <alignment vertical="center"/>
    </xf>
    <xf numFmtId="0" fontId="3" fillId="0" borderId="0" xfId="3" applyFill="1" applyBorder="1" applyAlignment="1" applyProtection="1">
      <alignment vertical="center"/>
    </xf>
    <xf numFmtId="0" fontId="3" fillId="0" borderId="0" xfId="3" applyFill="1" applyBorder="1" applyAlignment="1" applyProtection="1">
      <alignment horizontal="right" vertical="center"/>
    </xf>
    <xf numFmtId="0" fontId="0" fillId="0" borderId="0" xfId="0" applyBorder="1" applyAlignment="1" applyProtection="1">
      <alignment horizontal="right" vertical="center"/>
    </xf>
    <xf numFmtId="0" fontId="4" fillId="4" borderId="4" xfId="4" applyFont="1" applyBorder="1" applyAlignment="1" applyProtection="1">
      <alignment horizontal="right" vertical="center"/>
    </xf>
    <xf numFmtId="0" fontId="4" fillId="4" borderId="5" xfId="4" applyFont="1" applyBorder="1" applyAlignment="1" applyProtection="1">
      <alignment horizontal="left" vertical="center"/>
    </xf>
    <xf numFmtId="0" fontId="13" fillId="0" borderId="0" xfId="0" applyFont="1" applyProtection="1">
      <alignment vertical="center"/>
    </xf>
    <xf numFmtId="0" fontId="3" fillId="3" borderId="23" xfId="3" applyBorder="1" applyAlignment="1" applyProtection="1">
      <alignment vertical="center"/>
    </xf>
    <xf numFmtId="0" fontId="3" fillId="3" borderId="8" xfId="3" applyBorder="1" applyAlignment="1" applyProtection="1">
      <alignment vertical="center"/>
    </xf>
    <xf numFmtId="0" fontId="3" fillId="3" borderId="11" xfId="3" applyBorder="1" applyAlignment="1" applyProtection="1">
      <alignment vertical="center"/>
    </xf>
    <xf numFmtId="0" fontId="7" fillId="0" borderId="0" xfId="0" applyFont="1" applyProtection="1">
      <alignment vertical="center"/>
    </xf>
    <xf numFmtId="0" fontId="5" fillId="6" borderId="0" xfId="6" applyBorder="1" applyAlignment="1" applyProtection="1">
      <alignment horizontal="left" vertical="center" wrapText="1"/>
    </xf>
    <xf numFmtId="0" fontId="0" fillId="0" borderId="0" xfId="0" applyProtection="1">
      <alignment vertical="center"/>
    </xf>
    <xf numFmtId="0" fontId="4" fillId="0" borderId="0" xfId="0" applyFont="1" applyProtection="1">
      <alignment vertical="center"/>
    </xf>
    <xf numFmtId="0" fontId="4" fillId="3" borderId="4" xfId="16" applyFont="1" applyBorder="1" applyAlignment="1" applyProtection="1">
      <alignment vertical="center"/>
    </xf>
    <xf numFmtId="0" fontId="16" fillId="2" borderId="0" xfId="1" applyProtection="1">
      <alignment vertical="center"/>
    </xf>
    <xf numFmtId="0" fontId="7" fillId="0" borderId="0" xfId="0" applyFont="1" applyAlignment="1" applyProtection="1">
      <alignment horizontal="right" vertical="center"/>
    </xf>
    <xf numFmtId="0" fontId="7" fillId="0" borderId="0" xfId="0" applyFont="1" applyAlignment="1" applyProtection="1">
      <alignment vertical="center" wrapText="1"/>
    </xf>
    <xf numFmtId="0" fontId="3" fillId="3" borderId="2" xfId="3" applyAlignment="1" applyProtection="1">
      <alignment horizontal="center" vertical="center"/>
    </xf>
    <xf numFmtId="49" fontId="2" fillId="7" borderId="29" xfId="9" applyNumberFormat="1" applyBorder="1" applyProtection="1">
      <alignment horizontal="center" vertical="center" wrapText="1"/>
      <protection locked="0"/>
    </xf>
    <xf numFmtId="0" fontId="6" fillId="7" borderId="1" xfId="2" applyFont="1" applyBorder="1" applyAlignment="1" applyProtection="1">
      <alignment horizontal="center" vertical="center" wrapText="1"/>
      <protection locked="0"/>
    </xf>
    <xf numFmtId="0" fontId="16" fillId="2" borderId="0" xfId="1" applyFont="1" applyAlignment="1" applyProtection="1">
      <alignment vertical="center"/>
    </xf>
    <xf numFmtId="0" fontId="16" fillId="2" borderId="0" xfId="1" applyFont="1" applyAlignment="1" applyProtection="1">
      <alignment horizontal="right" vertical="center"/>
    </xf>
    <xf numFmtId="0" fontId="0" fillId="0" borderId="0" xfId="0">
      <alignment vertical="center"/>
    </xf>
    <xf numFmtId="0" fontId="14" fillId="0" borderId="16" xfId="6" applyFont="1" applyFill="1" applyBorder="1" applyAlignment="1" applyProtection="1">
      <alignment vertical="center" wrapText="1"/>
    </xf>
    <xf numFmtId="0" fontId="1" fillId="0" borderId="16" xfId="4" applyFill="1" applyBorder="1" applyAlignment="1" applyProtection="1">
      <alignment vertical="center"/>
    </xf>
    <xf numFmtId="0" fontId="1" fillId="4" borderId="4" xfId="4" applyBorder="1" applyProtection="1">
      <alignment horizontal="left" vertical="center"/>
    </xf>
    <xf numFmtId="0" fontId="3" fillId="3" borderId="3" xfId="3" applyFont="1" applyBorder="1" applyAlignment="1" applyProtection="1">
      <alignment vertical="center"/>
    </xf>
    <xf numFmtId="0" fontId="3" fillId="3" borderId="4" xfId="3" applyFont="1" applyBorder="1" applyAlignment="1" applyProtection="1">
      <alignment vertical="center"/>
    </xf>
    <xf numFmtId="0" fontId="3" fillId="3" borderId="5" xfId="3" applyFont="1" applyBorder="1" applyAlignment="1" applyProtection="1">
      <alignment vertical="center"/>
    </xf>
    <xf numFmtId="0" fontId="0" fillId="0" borderId="0" xfId="0">
      <alignment vertical="center"/>
    </xf>
    <xf numFmtId="0" fontId="7" fillId="0" borderId="0" xfId="0" applyFont="1" applyProtection="1">
      <alignment vertical="center"/>
    </xf>
    <xf numFmtId="0" fontId="0" fillId="0" borderId="0" xfId="0" applyProtection="1">
      <alignment vertical="center"/>
    </xf>
    <xf numFmtId="0" fontId="16" fillId="2" borderId="0" xfId="1">
      <alignment vertical="center"/>
    </xf>
    <xf numFmtId="0" fontId="0" fillId="0" borderId="0" xfId="0" applyAlignment="1" applyProtection="1">
      <alignment vertical="center" wrapText="1"/>
    </xf>
    <xf numFmtId="0" fontId="11" fillId="0" borderId="0" xfId="0" applyFont="1" applyProtection="1">
      <alignment vertical="center"/>
    </xf>
    <xf numFmtId="0" fontId="0" fillId="0" borderId="0" xfId="0" applyFont="1" applyProtection="1">
      <alignment vertical="center"/>
    </xf>
    <xf numFmtId="0" fontId="1" fillId="0" borderId="0" xfId="0" applyFont="1">
      <alignment vertical="center"/>
    </xf>
    <xf numFmtId="0" fontId="1" fillId="0" borderId="0" xfId="0" applyFont="1" applyAlignment="1">
      <alignment horizontal="center" vertical="center"/>
    </xf>
    <xf numFmtId="0" fontId="16" fillId="2" borderId="0" xfId="1">
      <alignment vertical="center"/>
    </xf>
    <xf numFmtId="0" fontId="0" fillId="0" borderId="17" xfId="0" applyFill="1" applyBorder="1">
      <alignment vertical="center"/>
    </xf>
    <xf numFmtId="0" fontId="0" fillId="0" borderId="33" xfId="0" applyBorder="1">
      <alignment vertical="center"/>
    </xf>
    <xf numFmtId="0" fontId="0" fillId="0" borderId="34" xfId="0" applyBorder="1">
      <alignment vertical="center"/>
    </xf>
    <xf numFmtId="0" fontId="0" fillId="0" borderId="0" xfId="0" applyFill="1" applyBorder="1">
      <alignment vertical="center"/>
    </xf>
    <xf numFmtId="0" fontId="3" fillId="6" borderId="3" xfId="11" applyBorder="1" applyProtection="1">
      <alignment vertical="center"/>
    </xf>
    <xf numFmtId="0" fontId="3" fillId="6" borderId="4" xfId="11" applyBorder="1" applyProtection="1">
      <alignment vertical="center"/>
    </xf>
    <xf numFmtId="0" fontId="3" fillId="6" borderId="5" xfId="11" applyBorder="1" applyAlignment="1" applyProtection="1">
      <alignment horizontal="center" vertical="center"/>
    </xf>
    <xf numFmtId="0" fontId="3" fillId="6" borderId="3" xfId="11" applyFont="1" applyBorder="1" applyProtection="1">
      <alignment vertical="center"/>
    </xf>
    <xf numFmtId="0" fontId="3" fillId="6" borderId="4" xfId="11" applyFont="1" applyBorder="1" applyProtection="1">
      <alignment vertical="center"/>
    </xf>
    <xf numFmtId="0" fontId="3" fillId="6" borderId="5" xfId="11" applyFont="1" applyBorder="1" applyAlignment="1" applyProtection="1">
      <alignment horizontal="center" vertical="center"/>
    </xf>
    <xf numFmtId="0" fontId="3" fillId="6" borderId="5" xfId="11" applyFont="1" applyBorder="1" applyProtection="1">
      <alignment vertical="center"/>
    </xf>
    <xf numFmtId="0" fontId="3" fillId="6" borderId="5" xfId="11" applyBorder="1" applyProtection="1">
      <alignment vertical="center"/>
    </xf>
    <xf numFmtId="0" fontId="2" fillId="8" borderId="1" xfId="7" applyAlignment="1" applyProtection="1">
      <alignment horizontal="center" vertical="center" wrapText="1"/>
      <protection locked="0"/>
    </xf>
    <xf numFmtId="0" fontId="3" fillId="3" borderId="37" xfId="3" applyBorder="1" applyAlignment="1" applyProtection="1">
      <alignment horizontal="center" vertical="center"/>
    </xf>
    <xf numFmtId="0" fontId="3" fillId="3" borderId="27" xfId="3" applyBorder="1" applyAlignment="1" applyProtection="1">
      <alignment horizontal="center" vertical="center"/>
    </xf>
    <xf numFmtId="0" fontId="0" fillId="0" borderId="0" xfId="0" applyNumberFormat="1" applyAlignment="1">
      <alignment vertical="center"/>
    </xf>
    <xf numFmtId="0" fontId="3" fillId="3" borderId="5" xfId="16" applyFont="1" applyBorder="1" applyAlignment="1" applyProtection="1">
      <alignment horizontal="center" vertical="center"/>
    </xf>
    <xf numFmtId="9" fontId="0" fillId="0" borderId="0" xfId="22" applyFont="1" applyAlignment="1">
      <alignment vertical="center"/>
    </xf>
    <xf numFmtId="9" fontId="0" fillId="0" borderId="0" xfId="22" applyFont="1" applyFill="1" applyBorder="1" applyAlignment="1">
      <alignment vertical="center"/>
    </xf>
    <xf numFmtId="0" fontId="16" fillId="2" borderId="0" xfId="1" applyAlignment="1" applyProtection="1">
      <alignment horizontal="center" vertical="center"/>
    </xf>
    <xf numFmtId="0" fontId="8" fillId="6" borderId="3" xfId="11" applyFont="1" applyBorder="1" applyProtection="1">
      <alignment vertical="center"/>
    </xf>
    <xf numFmtId="165" fontId="8" fillId="6" borderId="4" xfId="11" applyNumberFormat="1" applyFont="1" applyBorder="1" applyProtection="1">
      <alignment vertical="center"/>
    </xf>
    <xf numFmtId="166" fontId="8" fillId="6" borderId="5" xfId="22" applyNumberFormat="1" applyFont="1" applyFill="1" applyBorder="1" applyAlignment="1" applyProtection="1">
      <alignment horizontal="center" vertical="center"/>
    </xf>
    <xf numFmtId="0" fontId="8" fillId="4" borderId="3" xfId="4" applyFont="1" applyBorder="1" applyAlignment="1" applyProtection="1">
      <alignment vertical="center"/>
    </xf>
    <xf numFmtId="166" fontId="21" fillId="4" borderId="5" xfId="22" applyNumberFormat="1" applyFont="1" applyFill="1" applyBorder="1" applyAlignment="1" applyProtection="1">
      <alignment horizontal="center" vertical="center"/>
    </xf>
    <xf numFmtId="0" fontId="22" fillId="2" borderId="0" xfId="1" applyFont="1" applyAlignment="1" applyProtection="1">
      <alignment horizontal="right" vertical="center"/>
    </xf>
    <xf numFmtId="0" fontId="4" fillId="0" borderId="0" xfId="0" applyFont="1" applyAlignment="1" applyProtection="1">
      <alignment vertical="center"/>
    </xf>
    <xf numFmtId="0" fontId="4" fillId="0" borderId="0" xfId="0" applyFont="1" applyAlignment="1" applyProtection="1">
      <alignment horizontal="center" vertical="center"/>
    </xf>
    <xf numFmtId="0" fontId="9" fillId="0" borderId="46" xfId="17" applyFont="1" applyBorder="1" applyProtection="1">
      <alignment horizontal="left" vertical="center"/>
    </xf>
    <xf numFmtId="165" fontId="9" fillId="7" borderId="21" xfId="17" applyNumberFormat="1" applyFont="1" applyFill="1" applyBorder="1" applyProtection="1">
      <alignment horizontal="left" vertical="center"/>
      <protection locked="0"/>
    </xf>
    <xf numFmtId="0" fontId="4" fillId="3" borderId="45" xfId="19" applyFont="1" applyBorder="1" applyAlignment="1" applyProtection="1">
      <alignment horizontal="center" vertical="center"/>
    </xf>
    <xf numFmtId="0" fontId="3" fillId="3" borderId="3" xfId="16" applyFont="1" applyBorder="1" applyProtection="1">
      <alignment horizontal="left" vertical="center"/>
    </xf>
    <xf numFmtId="166" fontId="4" fillId="0" borderId="0" xfId="0" applyNumberFormat="1" applyFont="1" applyAlignment="1" applyProtection="1">
      <alignment horizontal="center" vertical="center"/>
    </xf>
    <xf numFmtId="0" fontId="9" fillId="0" borderId="46" xfId="17" applyFont="1" applyBorder="1" applyAlignment="1" applyProtection="1">
      <alignment horizontal="left" vertical="center" wrapText="1"/>
    </xf>
    <xf numFmtId="165" fontId="4" fillId="0" borderId="0" xfId="0" applyNumberFormat="1" applyFont="1" applyAlignment="1" applyProtection="1">
      <alignment vertical="center"/>
    </xf>
    <xf numFmtId="0" fontId="16" fillId="2" borderId="0" xfId="1" applyFont="1" applyAlignment="1" applyProtection="1">
      <alignment horizontal="left" vertical="center"/>
    </xf>
    <xf numFmtId="0" fontId="3" fillId="3" borderId="48" xfId="3" applyBorder="1" applyAlignment="1" applyProtection="1">
      <alignment horizontal="center" vertical="center"/>
    </xf>
    <xf numFmtId="0" fontId="3" fillId="3" borderId="3" xfId="3" applyFont="1" applyBorder="1" applyAlignment="1" applyProtection="1">
      <alignment horizontal="left" vertical="center"/>
    </xf>
    <xf numFmtId="0" fontId="1" fillId="4" borderId="5" xfId="4" applyFont="1" applyBorder="1" applyAlignment="1" applyProtection="1">
      <alignment horizontal="center" vertical="center"/>
    </xf>
    <xf numFmtId="0" fontId="16" fillId="2" borderId="0" xfId="1" applyFont="1" applyAlignment="1" applyProtection="1">
      <alignment horizontal="center" vertical="center"/>
    </xf>
    <xf numFmtId="0" fontId="7" fillId="0" borderId="0" xfId="0" applyFont="1" applyProtection="1">
      <alignment vertical="center"/>
    </xf>
    <xf numFmtId="0" fontId="3" fillId="3" borderId="3" xfId="3" applyBorder="1" applyAlignment="1" applyProtection="1">
      <alignment vertical="center"/>
    </xf>
    <xf numFmtId="0" fontId="3" fillId="3" borderId="4" xfId="3" applyBorder="1" applyAlignment="1" applyProtection="1">
      <alignment vertical="center"/>
    </xf>
    <xf numFmtId="0" fontId="3" fillId="3" borderId="5" xfId="3" applyBorder="1" applyAlignment="1" applyProtection="1">
      <alignment vertical="center"/>
    </xf>
    <xf numFmtId="0" fontId="0" fillId="0" borderId="0" xfId="0" applyProtection="1">
      <alignment vertical="center"/>
    </xf>
    <xf numFmtId="0" fontId="3" fillId="6" borderId="5" xfId="11" applyBorder="1" applyAlignment="1" applyProtection="1">
      <alignment horizontal="center" vertical="center"/>
    </xf>
    <xf numFmtId="0" fontId="7" fillId="0" borderId="0" xfId="0" applyFont="1" applyProtection="1">
      <alignment vertical="center"/>
    </xf>
    <xf numFmtId="0" fontId="3" fillId="3" borderId="3" xfId="3" applyBorder="1" applyAlignment="1" applyProtection="1">
      <alignment vertical="center"/>
    </xf>
    <xf numFmtId="0" fontId="3" fillId="3" borderId="4" xfId="3" applyBorder="1" applyAlignment="1" applyProtection="1">
      <alignment vertical="center"/>
    </xf>
    <xf numFmtId="0" fontId="3" fillId="3" borderId="5" xfId="3" applyBorder="1" applyAlignment="1" applyProtection="1">
      <alignment vertical="center"/>
    </xf>
    <xf numFmtId="0" fontId="0" fillId="0" borderId="0" xfId="0" applyProtection="1">
      <alignment vertical="center"/>
    </xf>
    <xf numFmtId="0" fontId="3" fillId="6" borderId="5" xfId="11" applyBorder="1" applyAlignment="1" applyProtection="1">
      <alignment horizontal="center" vertical="center"/>
    </xf>
    <xf numFmtId="0" fontId="3" fillId="9" borderId="3" xfId="4" applyFont="1" applyFill="1" applyBorder="1" applyAlignment="1" applyProtection="1">
      <alignment vertical="center"/>
    </xf>
    <xf numFmtId="166" fontId="6" fillId="9" borderId="5" xfId="22" applyNumberFormat="1" applyFont="1" applyFill="1" applyBorder="1" applyAlignment="1" applyProtection="1">
      <alignment horizontal="center" vertical="center"/>
    </xf>
    <xf numFmtId="0" fontId="1" fillId="0" borderId="0" xfId="0" applyFont="1" applyBorder="1">
      <alignment vertical="center"/>
    </xf>
    <xf numFmtId="0" fontId="3" fillId="3" borderId="4" xfId="3" applyFont="1" applyBorder="1" applyAlignment="1" applyProtection="1">
      <alignment horizontal="center" vertical="center" wrapText="1"/>
    </xf>
    <xf numFmtId="0" fontId="3" fillId="0" borderId="0" xfId="0" applyFont="1" applyAlignment="1" applyProtection="1">
      <alignment vertical="center"/>
    </xf>
    <xf numFmtId="0" fontId="16" fillId="2" borderId="0" xfId="1" applyAlignment="1">
      <alignment horizontal="center" vertical="center"/>
    </xf>
    <xf numFmtId="0" fontId="1" fillId="0" borderId="0" xfId="0" applyFont="1" applyFill="1" applyBorder="1" applyAlignment="1">
      <alignment horizontal="center" vertical="center"/>
    </xf>
    <xf numFmtId="0" fontId="0" fillId="0" borderId="0" xfId="0" applyAlignment="1">
      <alignment horizontal="center" vertical="center"/>
    </xf>
    <xf numFmtId="165" fontId="8" fillId="6" borderId="53" xfId="11" applyNumberFormat="1" applyFont="1" applyBorder="1" applyProtection="1">
      <alignment vertical="center"/>
    </xf>
    <xf numFmtId="165" fontId="9" fillId="7" borderId="40" xfId="17" applyNumberFormat="1" applyFont="1" applyFill="1" applyBorder="1" applyProtection="1">
      <alignment horizontal="left" vertical="center"/>
      <protection locked="0"/>
    </xf>
    <xf numFmtId="165" fontId="8" fillId="10" borderId="53" xfId="11" applyNumberFormat="1" applyFont="1" applyFill="1" applyBorder="1" applyProtection="1">
      <alignment vertical="center"/>
    </xf>
    <xf numFmtId="165" fontId="3" fillId="11" borderId="40" xfId="19" applyNumberFormat="1" applyFont="1" applyFill="1" applyBorder="1" applyProtection="1">
      <alignment horizontal="left" vertical="center"/>
    </xf>
    <xf numFmtId="165" fontId="9" fillId="7" borderId="1" xfId="17" applyNumberFormat="1" applyFont="1" applyFill="1" applyBorder="1" applyProtection="1">
      <alignment horizontal="left" vertical="center"/>
      <protection locked="0"/>
    </xf>
    <xf numFmtId="165" fontId="3" fillId="11" borderId="1" xfId="19" applyNumberFormat="1" applyFont="1" applyFill="1" applyBorder="1" applyProtection="1">
      <alignment horizontal="left" vertical="center"/>
    </xf>
    <xf numFmtId="0" fontId="9" fillId="0" borderId="3" xfId="17" applyFont="1" applyBorder="1" applyProtection="1">
      <alignment horizontal="left" vertical="center"/>
    </xf>
    <xf numFmtId="165" fontId="9" fillId="7" borderId="53" xfId="17" applyNumberFormat="1" applyFont="1" applyFill="1" applyBorder="1" applyProtection="1">
      <alignment horizontal="left" vertical="center"/>
      <protection locked="0"/>
    </xf>
    <xf numFmtId="165" fontId="3" fillId="11" borderId="53" xfId="19" applyNumberFormat="1" applyFont="1" applyFill="1" applyBorder="1" applyProtection="1">
      <alignment horizontal="left" vertical="center"/>
    </xf>
    <xf numFmtId="0" fontId="4" fillId="3" borderId="5" xfId="19" applyFont="1" applyBorder="1" applyAlignment="1" applyProtection="1">
      <alignment horizontal="center" vertical="center"/>
    </xf>
    <xf numFmtId="165" fontId="6" fillId="9" borderId="53" xfId="21" applyNumberFormat="1" applyFont="1" applyFill="1" applyBorder="1" applyAlignment="1" applyProtection="1">
      <alignment vertical="center"/>
    </xf>
    <xf numFmtId="165" fontId="6" fillId="12" borderId="53" xfId="21" applyNumberFormat="1" applyFont="1" applyFill="1" applyBorder="1" applyAlignment="1" applyProtection="1">
      <alignment vertical="center"/>
    </xf>
    <xf numFmtId="165" fontId="3" fillId="6" borderId="53" xfId="11" applyNumberFormat="1" applyFont="1" applyBorder="1" applyProtection="1">
      <alignment vertical="center"/>
    </xf>
    <xf numFmtId="165" fontId="3" fillId="10" borderId="53" xfId="11" applyNumberFormat="1" applyFont="1" applyFill="1" applyBorder="1" applyProtection="1">
      <alignment vertical="center"/>
    </xf>
    <xf numFmtId="165" fontId="21" fillId="4" borderId="53" xfId="21" applyNumberFormat="1" applyFont="1" applyFill="1" applyBorder="1" applyAlignment="1" applyProtection="1">
      <alignment vertical="center"/>
    </xf>
    <xf numFmtId="165" fontId="21" fillId="12" borderId="53" xfId="21" applyNumberFormat="1" applyFont="1" applyFill="1" applyBorder="1" applyAlignment="1" applyProtection="1">
      <alignment vertical="center"/>
    </xf>
    <xf numFmtId="0" fontId="3" fillId="3" borderId="53" xfId="3" applyFont="1" applyBorder="1" applyAlignment="1" applyProtection="1">
      <alignment horizontal="center" vertical="center" wrapText="1"/>
    </xf>
    <xf numFmtId="0" fontId="3" fillId="11" borderId="53" xfId="3" applyFont="1" applyFill="1" applyBorder="1" applyAlignment="1" applyProtection="1">
      <alignment horizontal="center" vertical="center"/>
    </xf>
    <xf numFmtId="0" fontId="1" fillId="0" borderId="0" xfId="0" applyFont="1" applyProtection="1">
      <alignment vertical="center"/>
    </xf>
    <xf numFmtId="0" fontId="3" fillId="3" borderId="5" xfId="3" applyFont="1" applyBorder="1" applyAlignment="1" applyProtection="1">
      <alignment horizontal="center" vertical="center"/>
    </xf>
    <xf numFmtId="0" fontId="3" fillId="6" borderId="5" xfId="11" applyBorder="1" applyAlignment="1" applyProtection="1">
      <alignment horizontal="center" vertical="center"/>
    </xf>
    <xf numFmtId="0" fontId="3" fillId="3" borderId="5" xfId="3" applyFont="1" applyBorder="1" applyAlignment="1" applyProtection="1">
      <alignment horizontal="center" vertical="center"/>
    </xf>
    <xf numFmtId="0" fontId="21" fillId="0" borderId="1" xfId="17" applyFont="1">
      <alignment horizontal="left" vertical="center"/>
    </xf>
    <xf numFmtId="165" fontId="0" fillId="0" borderId="0" xfId="21" applyNumberFormat="1" applyFont="1" applyAlignment="1">
      <alignment vertical="center"/>
    </xf>
    <xf numFmtId="9" fontId="0" fillId="0" borderId="0" xfId="0" applyNumberFormat="1">
      <alignment vertical="center"/>
    </xf>
    <xf numFmtId="165" fontId="0" fillId="0" borderId="0" xfId="0" applyNumberFormat="1">
      <alignment vertical="center"/>
    </xf>
    <xf numFmtId="165" fontId="9" fillId="7" borderId="53" xfId="17" applyNumberFormat="1" applyFont="1" applyFill="1" applyBorder="1" applyProtection="1">
      <alignment horizontal="left" vertical="center"/>
    </xf>
    <xf numFmtId="165" fontId="9" fillId="7" borderId="4" xfId="17" applyNumberFormat="1" applyFont="1" applyFill="1" applyBorder="1" applyProtection="1">
      <alignment horizontal="left" vertical="center"/>
    </xf>
    <xf numFmtId="0" fontId="4" fillId="0" borderId="3" xfId="13" applyFont="1" applyBorder="1" applyAlignment="1" applyProtection="1">
      <alignment horizontal="left" vertical="center"/>
    </xf>
    <xf numFmtId="164" fontId="9" fillId="0" borderId="53" xfId="20" applyFont="1" applyBorder="1" applyProtection="1">
      <alignment horizontal="right" vertical="center"/>
    </xf>
    <xf numFmtId="164" fontId="9" fillId="0" borderId="5" xfId="20" applyFont="1" applyBorder="1" applyProtection="1">
      <alignment horizontal="right" vertical="center"/>
    </xf>
    <xf numFmtId="9" fontId="9" fillId="0" borderId="53" xfId="22" applyFont="1" applyBorder="1" applyAlignment="1" applyProtection="1">
      <alignment horizontal="center" vertical="center"/>
    </xf>
    <xf numFmtId="166" fontId="9" fillId="0" borderId="53" xfId="22" applyNumberFormat="1" applyFont="1" applyBorder="1" applyAlignment="1" applyProtection="1">
      <alignment horizontal="center" vertical="center"/>
    </xf>
    <xf numFmtId="164" fontId="6" fillId="0" borderId="5" xfId="20" applyBorder="1" applyProtection="1">
      <alignment horizontal="right" vertical="center"/>
    </xf>
    <xf numFmtId="9" fontId="9" fillId="0" borderId="4" xfId="22" applyFont="1" applyBorder="1" applyAlignment="1" applyProtection="1">
      <alignment horizontal="center" vertical="center"/>
    </xf>
    <xf numFmtId="1" fontId="9" fillId="0" borderId="53" xfId="22" applyNumberFormat="1" applyFont="1" applyBorder="1" applyAlignment="1" applyProtection="1">
      <alignment horizontal="center" vertical="center"/>
    </xf>
    <xf numFmtId="1" fontId="9" fillId="0" borderId="4" xfId="22" applyNumberFormat="1" applyFont="1" applyBorder="1" applyAlignment="1" applyProtection="1">
      <alignment horizontal="center" vertical="center"/>
    </xf>
    <xf numFmtId="1" fontId="24" fillId="8" borderId="53" xfId="22" applyNumberFormat="1" applyFont="1" applyFill="1" applyBorder="1" applyAlignment="1" applyProtection="1">
      <alignment horizontal="center" vertical="center" wrapText="1"/>
      <protection locked="0"/>
    </xf>
    <xf numFmtId="1" fontId="24" fillId="8" borderId="4" xfId="22" applyNumberFormat="1" applyFont="1" applyFill="1" applyBorder="1" applyAlignment="1" applyProtection="1">
      <alignment horizontal="center" vertical="center" wrapText="1"/>
      <protection locked="0"/>
    </xf>
    <xf numFmtId="165" fontId="0" fillId="0" borderId="0" xfId="21" applyNumberFormat="1" applyFont="1" applyBorder="1" applyAlignment="1">
      <alignment vertical="center"/>
    </xf>
    <xf numFmtId="0" fontId="3" fillId="0" borderId="0" xfId="3" applyFont="1" applyFill="1" applyBorder="1" applyAlignment="1" applyProtection="1">
      <alignment vertical="center"/>
    </xf>
    <xf numFmtId="0" fontId="8" fillId="0" borderId="0" xfId="3" applyFont="1" applyFill="1" applyBorder="1" applyAlignment="1" applyProtection="1">
      <alignment horizontal="right" vertical="center"/>
    </xf>
    <xf numFmtId="0" fontId="1" fillId="0" borderId="0" xfId="0" applyFont="1" applyBorder="1" applyAlignment="1" applyProtection="1">
      <alignment horizontal="right" vertical="center"/>
    </xf>
    <xf numFmtId="0" fontId="8" fillId="0" borderId="0" xfId="0" applyFont="1" applyBorder="1" applyAlignment="1" applyProtection="1">
      <alignment horizontal="right" vertical="center"/>
    </xf>
    <xf numFmtId="0" fontId="8" fillId="0" borderId="0" xfId="0" applyFont="1" applyProtection="1">
      <alignment vertical="center"/>
    </xf>
    <xf numFmtId="0" fontId="11" fillId="0" borderId="0" xfId="0" applyFont="1" applyProtection="1">
      <alignment vertical="center"/>
    </xf>
    <xf numFmtId="165" fontId="1" fillId="0" borderId="55" xfId="21" applyNumberFormat="1" applyFont="1" applyBorder="1" applyAlignment="1">
      <alignment vertical="center"/>
    </xf>
    <xf numFmtId="9" fontId="1" fillId="0" borderId="55" xfId="0" applyNumberFormat="1" applyFont="1" applyBorder="1" applyAlignment="1">
      <alignment horizontal="center" vertical="center"/>
    </xf>
    <xf numFmtId="165" fontId="1" fillId="0" borderId="56" xfId="21" applyNumberFormat="1" applyFont="1" applyBorder="1" applyAlignment="1">
      <alignment vertical="center"/>
    </xf>
    <xf numFmtId="0" fontId="3" fillId="3" borderId="57" xfId="3" applyBorder="1" applyAlignment="1">
      <alignment horizontal="center" vertical="center" wrapText="1"/>
    </xf>
    <xf numFmtId="0" fontId="3" fillId="3" borderId="58" xfId="3" applyBorder="1" applyAlignment="1">
      <alignment horizontal="center" vertical="center" wrapText="1"/>
    </xf>
    <xf numFmtId="0" fontId="3" fillId="3" borderId="59" xfId="3" applyBorder="1" applyAlignment="1">
      <alignment horizontal="center" vertical="center" wrapText="1"/>
    </xf>
    <xf numFmtId="0" fontId="1" fillId="0" borderId="0" xfId="0" applyFont="1" applyBorder="1" applyAlignment="1">
      <alignment horizontal="center" vertical="center"/>
    </xf>
    <xf numFmtId="0" fontId="1" fillId="0" borderId="54" xfId="0" applyFont="1" applyBorder="1">
      <alignment vertical="center"/>
    </xf>
    <xf numFmtId="0" fontId="1" fillId="4" borderId="5" xfId="4" applyBorder="1" applyAlignment="1" applyProtection="1">
      <alignment vertical="center"/>
    </xf>
    <xf numFmtId="0" fontId="3" fillId="4" borderId="5" xfId="4" applyFont="1" applyBorder="1" applyAlignment="1" applyProtection="1">
      <alignment horizontal="center" vertical="center"/>
    </xf>
    <xf numFmtId="0" fontId="1" fillId="4" borderId="5" xfId="4" applyBorder="1" applyProtection="1">
      <alignment horizontal="left" vertical="center"/>
    </xf>
    <xf numFmtId="0" fontId="3" fillId="3" borderId="38" xfId="3" applyBorder="1" applyAlignment="1" applyProtection="1">
      <alignment horizontal="center" vertical="center"/>
    </xf>
    <xf numFmtId="0" fontId="3" fillId="3" borderId="1" xfId="3" applyBorder="1" applyAlignment="1" applyProtection="1">
      <alignment horizontal="center" vertical="center" wrapText="1"/>
    </xf>
    <xf numFmtId="0" fontId="3" fillId="3" borderId="28" xfId="3" applyBorder="1" applyAlignment="1" applyProtection="1">
      <alignment horizontal="center" vertical="center"/>
    </xf>
    <xf numFmtId="0" fontId="1" fillId="4" borderId="3" xfId="4" applyBorder="1">
      <alignment horizontal="left" vertical="center"/>
    </xf>
    <xf numFmtId="0" fontId="1" fillId="4" borderId="4" xfId="4" applyBorder="1">
      <alignment horizontal="left" vertical="center"/>
    </xf>
    <xf numFmtId="0" fontId="1" fillId="4" borderId="5" xfId="4" applyBorder="1">
      <alignment horizontal="left" vertical="center"/>
    </xf>
    <xf numFmtId="0" fontId="0" fillId="0" borderId="0" xfId="0">
      <alignment vertical="center"/>
    </xf>
    <xf numFmtId="0" fontId="16" fillId="2" borderId="0" xfId="1" applyBorder="1">
      <alignment vertical="center"/>
    </xf>
    <xf numFmtId="0" fontId="16" fillId="2" borderId="0" xfId="1" applyBorder="1" applyAlignment="1">
      <alignment horizontal="center" vertical="center"/>
    </xf>
    <xf numFmtId="0" fontId="0" fillId="0" borderId="0" xfId="0" applyBorder="1" applyAlignment="1">
      <alignment horizontal="center" vertical="center"/>
    </xf>
    <xf numFmtId="0" fontId="27" fillId="5" borderId="12" xfId="5" applyFont="1" applyAlignment="1">
      <alignment horizontal="center" vertical="center" wrapText="1"/>
    </xf>
    <xf numFmtId="0" fontId="0" fillId="0" borderId="0" xfId="0" applyAlignment="1">
      <alignment vertical="center"/>
    </xf>
    <xf numFmtId="0" fontId="28" fillId="5" borderId="12" xfId="5" applyFont="1" applyAlignment="1" applyProtection="1">
      <alignment horizontal="center" vertical="center" wrapText="1"/>
    </xf>
    <xf numFmtId="0" fontId="0" fillId="0" borderId="75" xfId="0" applyBorder="1" applyAlignment="1">
      <alignment vertical="center"/>
    </xf>
    <xf numFmtId="0" fontId="13" fillId="5" borderId="12" xfId="5">
      <alignment horizontal="left" vertical="center" wrapText="1"/>
    </xf>
    <xf numFmtId="0" fontId="6" fillId="7" borderId="61" xfId="2" applyFont="1" applyBorder="1" applyAlignment="1" applyProtection="1">
      <alignment horizontal="center" vertical="center" wrapText="1"/>
      <protection locked="0"/>
    </xf>
    <xf numFmtId="0" fontId="6" fillId="7" borderId="63" xfId="2" applyFont="1" applyBorder="1" applyAlignment="1" applyProtection="1">
      <alignment horizontal="center" vertical="center" wrapText="1"/>
      <protection locked="0"/>
    </xf>
    <xf numFmtId="0" fontId="6" fillId="7" borderId="64" xfId="2" applyFont="1" applyBorder="1" applyAlignment="1" applyProtection="1">
      <alignment horizontal="center" vertical="center" wrapText="1"/>
      <protection locked="0"/>
    </xf>
    <xf numFmtId="0" fontId="6" fillId="7" borderId="43" xfId="2" applyFont="1" applyBorder="1" applyAlignment="1" applyProtection="1">
      <alignment horizontal="center" vertical="center" wrapText="1"/>
      <protection locked="0"/>
    </xf>
    <xf numFmtId="0" fontId="6" fillId="7" borderId="77" xfId="2" applyFont="1" applyBorder="1" applyAlignment="1" applyProtection="1">
      <alignment horizontal="center" vertical="center" wrapText="1"/>
      <protection locked="0"/>
    </xf>
    <xf numFmtId="0" fontId="6" fillId="7" borderId="48" xfId="2" applyFont="1" applyBorder="1" applyAlignment="1" applyProtection="1">
      <alignment horizontal="center" vertical="center" wrapText="1"/>
      <protection locked="0"/>
    </xf>
    <xf numFmtId="0" fontId="6" fillId="7" borderId="38" xfId="2" applyFont="1" applyBorder="1" applyAlignment="1" applyProtection="1">
      <alignment horizontal="center" vertical="center" wrapText="1"/>
      <protection locked="0"/>
    </xf>
    <xf numFmtId="0" fontId="6" fillId="7" borderId="84" xfId="2" applyFont="1" applyBorder="1" applyAlignment="1" applyProtection="1">
      <alignment horizontal="center" vertical="center" wrapText="1"/>
      <protection locked="0"/>
    </xf>
    <xf numFmtId="165" fontId="2" fillId="3" borderId="65" xfId="21" applyNumberFormat="1" applyFont="1" applyFill="1" applyBorder="1" applyAlignment="1">
      <alignment vertical="center" wrapText="1"/>
    </xf>
    <xf numFmtId="165" fontId="2" fillId="3" borderId="45" xfId="21" applyNumberFormat="1" applyFont="1" applyFill="1" applyBorder="1" applyAlignment="1">
      <alignment vertical="center" wrapText="1"/>
    </xf>
    <xf numFmtId="165" fontId="2" fillId="3" borderId="76" xfId="21" applyNumberFormat="1" applyFont="1" applyFill="1" applyBorder="1" applyAlignment="1">
      <alignment vertical="center" wrapText="1"/>
    </xf>
    <xf numFmtId="0" fontId="0" fillId="0" borderId="0" xfId="0">
      <alignment vertical="center"/>
    </xf>
    <xf numFmtId="0" fontId="3" fillId="0" borderId="53" xfId="3" applyFont="1" applyFill="1" applyBorder="1" applyAlignment="1" applyProtection="1">
      <alignment horizontal="center" vertical="center"/>
    </xf>
    <xf numFmtId="0" fontId="3" fillId="0" borderId="5" xfId="3" applyFont="1" applyFill="1" applyBorder="1" applyAlignment="1" applyProtection="1">
      <alignment horizontal="center" vertical="center"/>
    </xf>
    <xf numFmtId="0" fontId="3" fillId="0" borderId="3" xfId="13" applyBorder="1" applyAlignment="1">
      <alignment horizontal="left" vertical="center"/>
    </xf>
    <xf numFmtId="0" fontId="0" fillId="0" borderId="15" xfId="0" applyFill="1" applyBorder="1">
      <alignment vertical="center"/>
    </xf>
    <xf numFmtId="0" fontId="29" fillId="5" borderId="12" xfId="5" applyFont="1">
      <alignment horizontal="left" vertical="center" wrapText="1"/>
    </xf>
    <xf numFmtId="0" fontId="6" fillId="8" borderId="53" xfId="7" applyFont="1" applyBorder="1" applyAlignment="1" applyProtection="1">
      <alignment horizontal="center" vertical="center" wrapText="1"/>
      <protection locked="0"/>
    </xf>
    <xf numFmtId="0" fontId="13" fillId="5" borderId="12" xfId="5" applyProtection="1">
      <alignment horizontal="left" vertical="center" wrapText="1"/>
    </xf>
    <xf numFmtId="0" fontId="3" fillId="6" borderId="5" xfId="11" applyBorder="1" applyAlignment="1" applyProtection="1">
      <alignment vertical="center"/>
    </xf>
    <xf numFmtId="0" fontId="3" fillId="6" borderId="5" xfId="11" applyFont="1" applyBorder="1" applyAlignment="1" applyProtection="1">
      <alignment vertical="center"/>
    </xf>
    <xf numFmtId="0" fontId="2" fillId="0" borderId="38" xfId="17" applyFont="1" applyBorder="1" applyAlignment="1" applyProtection="1">
      <alignment horizontal="center" vertical="center"/>
    </xf>
    <xf numFmtId="0" fontId="2" fillId="0" borderId="1" xfId="17" applyFont="1" applyBorder="1" applyAlignment="1" applyProtection="1">
      <alignment horizontal="center" vertical="center"/>
    </xf>
    <xf numFmtId="0" fontId="2" fillId="0" borderId="28" xfId="17" applyFont="1" applyBorder="1" applyAlignment="1" applyProtection="1">
      <alignment horizontal="center" vertical="center"/>
    </xf>
    <xf numFmtId="0" fontId="2" fillId="0" borderId="38" xfId="17" applyFont="1" applyBorder="1" applyAlignment="1" applyProtection="1">
      <alignment horizontal="center" vertical="center" wrapText="1"/>
    </xf>
    <xf numFmtId="0" fontId="2" fillId="0" borderId="1" xfId="17" applyFont="1" applyBorder="1" applyAlignment="1" applyProtection="1">
      <alignment horizontal="center" vertical="center" wrapText="1"/>
    </xf>
    <xf numFmtId="0" fontId="2" fillId="0" borderId="39" xfId="17" applyFont="1" applyBorder="1" applyAlignment="1" applyProtection="1">
      <alignment horizontal="center" vertical="center"/>
    </xf>
    <xf numFmtId="0" fontId="2" fillId="0" borderId="40" xfId="17" applyFont="1" applyBorder="1" applyAlignment="1" applyProtection="1">
      <alignment horizontal="center" vertical="center" wrapText="1"/>
    </xf>
    <xf numFmtId="0" fontId="2" fillId="0" borderId="41" xfId="17" applyFont="1" applyBorder="1" applyAlignment="1" applyProtection="1">
      <alignment horizontal="center" vertical="center"/>
    </xf>
    <xf numFmtId="0" fontId="2" fillId="0" borderId="28" xfId="17" applyFont="1" applyBorder="1" applyAlignment="1" applyProtection="1">
      <alignment horizontal="center" vertical="center" wrapText="1"/>
    </xf>
    <xf numFmtId="0" fontId="2" fillId="0" borderId="41" xfId="17" applyFont="1" applyBorder="1" applyAlignment="1" applyProtection="1">
      <alignment horizontal="center" vertical="center" wrapText="1"/>
    </xf>
    <xf numFmtId="0" fontId="8" fillId="0" borderId="60" xfId="0" applyFont="1" applyBorder="1" applyAlignment="1">
      <alignment horizontal="center" vertical="center"/>
    </xf>
    <xf numFmtId="165" fontId="13" fillId="0" borderId="1" xfId="21" applyNumberFormat="1" applyFont="1" applyBorder="1" applyAlignment="1">
      <alignment vertical="center"/>
    </xf>
    <xf numFmtId="9" fontId="13" fillId="0" borderId="1" xfId="0" applyNumberFormat="1" applyFont="1" applyBorder="1" applyAlignment="1">
      <alignment horizontal="center" vertical="center"/>
    </xf>
    <xf numFmtId="165" fontId="13" fillId="0" borderId="61" xfId="21" applyNumberFormat="1" applyFont="1" applyBorder="1" applyAlignment="1">
      <alignment vertical="center"/>
    </xf>
    <xf numFmtId="0" fontId="8" fillId="0" borderId="62" xfId="0" applyFont="1" applyBorder="1" applyAlignment="1">
      <alignment horizontal="center" vertical="center"/>
    </xf>
    <xf numFmtId="165" fontId="13" fillId="0" borderId="63" xfId="21" applyNumberFormat="1" applyFont="1" applyBorder="1" applyAlignment="1">
      <alignment vertical="center"/>
    </xf>
    <xf numFmtId="9" fontId="13" fillId="0" borderId="63" xfId="0" applyNumberFormat="1" applyFont="1" applyBorder="1" applyAlignment="1">
      <alignment horizontal="center" vertical="center"/>
    </xf>
    <xf numFmtId="165" fontId="13" fillId="0" borderId="64" xfId="21" applyNumberFormat="1" applyFont="1" applyBorder="1" applyAlignment="1">
      <alignment vertical="center"/>
    </xf>
    <xf numFmtId="0" fontId="13" fillId="0" borderId="1" xfId="0" applyFont="1" applyBorder="1" applyAlignment="1">
      <alignment horizontal="left" vertical="center" wrapText="1"/>
    </xf>
    <xf numFmtId="0" fontId="13" fillId="0" borderId="63" xfId="0" applyFont="1" applyBorder="1" applyAlignment="1">
      <alignment horizontal="left" vertical="center" wrapText="1"/>
    </xf>
    <xf numFmtId="0" fontId="3" fillId="6" borderId="5" xfId="11" applyBorder="1" applyAlignment="1" applyProtection="1">
      <alignment horizontal="center" vertical="center"/>
    </xf>
    <xf numFmtId="165" fontId="9" fillId="7" borderId="1" xfId="17" applyNumberFormat="1" applyFont="1" applyFill="1" applyBorder="1" applyProtection="1">
      <alignment horizontal="left" vertical="center"/>
    </xf>
    <xf numFmtId="0" fontId="9" fillId="0" borderId="42" xfId="17" applyFont="1" applyBorder="1" applyAlignment="1" applyProtection="1">
      <alignment horizontal="center" vertical="center"/>
    </xf>
    <xf numFmtId="0" fontId="9" fillId="0" borderId="38" xfId="17" applyFont="1" applyBorder="1" applyAlignment="1" applyProtection="1">
      <alignment horizontal="center" vertical="center"/>
    </xf>
    <xf numFmtId="0" fontId="9" fillId="0" borderId="39" xfId="17" applyFont="1" applyBorder="1" applyAlignment="1" applyProtection="1">
      <alignment horizontal="center" vertical="center"/>
    </xf>
    <xf numFmtId="164" fontId="9" fillId="0" borderId="38" xfId="20" applyFont="1" applyBorder="1" applyAlignment="1" applyProtection="1">
      <alignment horizontal="center" vertical="center"/>
    </xf>
    <xf numFmtId="164" fontId="9" fillId="0" borderId="1" xfId="20" applyFont="1" applyBorder="1" applyAlignment="1" applyProtection="1">
      <alignment horizontal="center" vertical="center"/>
    </xf>
    <xf numFmtId="164" fontId="9" fillId="0" borderId="38" xfId="20" applyFont="1" applyBorder="1" applyAlignment="1" applyProtection="1">
      <alignment horizontal="center" vertical="center" wrapText="1"/>
    </xf>
    <xf numFmtId="164" fontId="9" fillId="0" borderId="1" xfId="20" applyFont="1" applyBorder="1" applyAlignment="1" applyProtection="1">
      <alignment horizontal="center" vertical="center" wrapText="1"/>
    </xf>
    <xf numFmtId="164" fontId="9" fillId="0" borderId="39" xfId="20" applyFont="1" applyBorder="1" applyAlignment="1" applyProtection="1">
      <alignment horizontal="center" vertical="center"/>
    </xf>
    <xf numFmtId="164" fontId="9" fillId="0" borderId="40" xfId="20" applyFont="1" applyBorder="1" applyAlignment="1" applyProtection="1">
      <alignment horizontal="center" vertical="center"/>
    </xf>
    <xf numFmtId="0" fontId="13" fillId="0" borderId="1" xfId="0" applyFont="1" applyBorder="1" applyAlignment="1">
      <alignment horizontal="center" vertical="center" wrapText="1"/>
    </xf>
    <xf numFmtId="0" fontId="13" fillId="0" borderId="63" xfId="0" applyFont="1" applyBorder="1" applyAlignment="1">
      <alignment horizontal="center" vertical="center" wrapText="1"/>
    </xf>
    <xf numFmtId="0" fontId="19" fillId="7" borderId="28" xfId="9" applyFont="1" applyBorder="1" applyAlignment="1" applyProtection="1">
      <alignment horizontal="center" vertical="center" wrapText="1"/>
      <protection locked="0"/>
    </xf>
    <xf numFmtId="0" fontId="19" fillId="7" borderId="41" xfId="9" applyFont="1" applyBorder="1" applyAlignment="1" applyProtection="1">
      <alignment horizontal="center" vertical="center" wrapText="1"/>
      <protection locked="0"/>
    </xf>
    <xf numFmtId="165" fontId="9" fillId="7" borderId="37" xfId="17" applyNumberFormat="1" applyFont="1" applyFill="1" applyBorder="1" applyProtection="1">
      <alignment horizontal="left" vertical="center"/>
      <protection locked="0"/>
    </xf>
    <xf numFmtId="165" fontId="9" fillId="7" borderId="1" xfId="17" applyNumberFormat="1" applyFont="1" applyFill="1" applyBorder="1" applyAlignment="1" applyProtection="1">
      <alignment horizontal="right" vertical="center"/>
      <protection locked="0"/>
    </xf>
    <xf numFmtId="165" fontId="9" fillId="7" borderId="21" xfId="17" applyNumberFormat="1" applyFont="1" applyFill="1" applyBorder="1" applyAlignment="1" applyProtection="1">
      <alignment horizontal="right" vertical="center"/>
      <protection locked="0"/>
    </xf>
    <xf numFmtId="0" fontId="19" fillId="0" borderId="83" xfId="17" applyBorder="1" applyAlignment="1">
      <alignment horizontal="left" vertical="center" wrapText="1"/>
    </xf>
    <xf numFmtId="0" fontId="19" fillId="0" borderId="85" xfId="17" applyBorder="1" applyAlignment="1">
      <alignment horizontal="left" vertical="center" wrapText="1"/>
    </xf>
    <xf numFmtId="0" fontId="3" fillId="4" borderId="13" xfId="4" applyFont="1" applyBorder="1" applyAlignment="1" applyProtection="1">
      <alignment horizontal="center" vertical="center"/>
    </xf>
    <xf numFmtId="0" fontId="3" fillId="4" borderId="20" xfId="4" applyFont="1" applyBorder="1" applyAlignment="1" applyProtection="1">
      <alignment horizontal="center" vertical="center"/>
    </xf>
    <xf numFmtId="0" fontId="3" fillId="4" borderId="14" xfId="4" applyFont="1" applyBorder="1" applyAlignment="1" applyProtection="1">
      <alignment horizontal="center" vertical="center"/>
    </xf>
    <xf numFmtId="0" fontId="1" fillId="4" borderId="13" xfId="4" applyBorder="1" applyAlignment="1" applyProtection="1">
      <alignment horizontal="center" vertical="center"/>
    </xf>
    <xf numFmtId="0" fontId="1" fillId="4" borderId="20" xfId="4" applyBorder="1" applyAlignment="1" applyProtection="1">
      <alignment horizontal="center" vertical="center"/>
    </xf>
    <xf numFmtId="0" fontId="1" fillId="4" borderId="14" xfId="4" applyBorder="1" applyAlignment="1" applyProtection="1">
      <alignment horizontal="center" vertical="center"/>
    </xf>
    <xf numFmtId="0" fontId="23" fillId="0" borderId="0" xfId="0" applyFont="1" applyAlignment="1" applyProtection="1">
      <alignment horizontal="center" vertical="center"/>
    </xf>
    <xf numFmtId="0" fontId="2" fillId="6" borderId="0" xfId="6" applyFont="1" applyBorder="1" applyAlignment="1" applyProtection="1">
      <alignment horizontal="left" vertical="center" wrapText="1"/>
    </xf>
    <xf numFmtId="0" fontId="0" fillId="0" borderId="0" xfId="0" applyFont="1" applyProtection="1">
      <alignment vertical="center"/>
    </xf>
    <xf numFmtId="0" fontId="15" fillId="0" borderId="0" xfId="0" applyFont="1" applyAlignment="1" applyProtection="1">
      <alignment horizontal="center" vertical="center" wrapText="1"/>
    </xf>
    <xf numFmtId="0" fontId="14" fillId="0" borderId="13" xfId="6" applyFont="1" applyFill="1" applyBorder="1" applyAlignment="1" applyProtection="1">
      <alignment horizontal="center" vertical="center" wrapText="1"/>
    </xf>
    <xf numFmtId="0" fontId="14" fillId="0" borderId="20" xfId="6" applyFont="1" applyFill="1" applyBorder="1" applyAlignment="1" applyProtection="1">
      <alignment horizontal="center" vertical="center" wrapText="1"/>
    </xf>
    <xf numFmtId="0" fontId="14" fillId="0" borderId="14" xfId="6" applyFont="1" applyFill="1" applyBorder="1" applyAlignment="1" applyProtection="1">
      <alignment horizontal="center" vertical="center" wrapText="1"/>
    </xf>
    <xf numFmtId="0" fontId="8" fillId="0" borderId="0" xfId="3" applyFont="1" applyFill="1" applyBorder="1" applyAlignment="1" applyProtection="1">
      <alignment horizontal="right" vertical="center" wrapText="1"/>
    </xf>
    <xf numFmtId="0" fontId="13" fillId="5" borderId="12" xfId="5">
      <alignment horizontal="left" vertical="center" wrapText="1"/>
    </xf>
    <xf numFmtId="0" fontId="13" fillId="7" borderId="12" xfId="5" applyFill="1">
      <alignment horizontal="left" vertical="center" wrapText="1"/>
    </xf>
    <xf numFmtId="0" fontId="13" fillId="5" borderId="69" xfId="5" applyBorder="1" applyAlignment="1" applyProtection="1">
      <alignment horizontal="center" vertical="center" wrapText="1"/>
    </xf>
    <xf numFmtId="0" fontId="13" fillId="5" borderId="70" xfId="5" applyBorder="1" applyAlignment="1" applyProtection="1">
      <alignment horizontal="center" vertical="center" wrapText="1"/>
    </xf>
    <xf numFmtId="0" fontId="13" fillId="5" borderId="71" xfId="5" applyBorder="1" applyAlignment="1" applyProtection="1">
      <alignment horizontal="center" vertical="center" wrapText="1"/>
    </xf>
    <xf numFmtId="0" fontId="13" fillId="5" borderId="72" xfId="5" applyBorder="1" applyAlignment="1" applyProtection="1">
      <alignment horizontal="left" vertical="center" wrapText="1"/>
    </xf>
    <xf numFmtId="0" fontId="13" fillId="5" borderId="73" xfId="5" applyBorder="1" applyAlignment="1" applyProtection="1">
      <alignment horizontal="left" vertical="center" wrapText="1"/>
    </xf>
    <xf numFmtId="0" fontId="13" fillId="5" borderId="74" xfId="5" applyBorder="1" applyAlignment="1" applyProtection="1">
      <alignment horizontal="left" vertical="center" wrapText="1"/>
    </xf>
    <xf numFmtId="0" fontId="13" fillId="8" borderId="72" xfId="5" applyFill="1" applyBorder="1" applyAlignment="1" applyProtection="1">
      <alignment horizontal="left" vertical="center" wrapText="1"/>
    </xf>
    <xf numFmtId="0" fontId="13" fillId="8" borderId="73" xfId="5" applyFill="1" applyBorder="1" applyAlignment="1" applyProtection="1">
      <alignment horizontal="left" vertical="center" wrapText="1"/>
    </xf>
    <xf numFmtId="0" fontId="13" fillId="8" borderId="74" xfId="5" applyFill="1" applyBorder="1" applyAlignment="1" applyProtection="1">
      <alignment horizontal="left" vertical="center" wrapText="1"/>
    </xf>
    <xf numFmtId="0" fontId="0" fillId="0" borderId="0" xfId="0">
      <alignment vertical="center"/>
    </xf>
    <xf numFmtId="0" fontId="11" fillId="0" borderId="0" xfId="0" applyFont="1" applyProtection="1">
      <alignment vertical="center"/>
    </xf>
    <xf numFmtId="0" fontId="2" fillId="0" borderId="1" xfId="17" applyFont="1" applyBorder="1" applyAlignment="1" applyProtection="1">
      <alignment horizontal="left" vertical="center" wrapText="1"/>
    </xf>
    <xf numFmtId="0" fontId="2" fillId="0" borderId="40" xfId="17" applyFont="1" applyBorder="1" applyAlignment="1" applyProtection="1">
      <alignment horizontal="left" vertical="center" wrapText="1"/>
    </xf>
    <xf numFmtId="0" fontId="10" fillId="7" borderId="6" xfId="9" applyFont="1" applyBorder="1" applyAlignment="1" applyProtection="1">
      <alignment horizontal="left" vertical="center" wrapText="1"/>
      <protection locked="0"/>
    </xf>
    <xf numFmtId="0" fontId="10" fillId="7" borderId="10" xfId="9" applyFont="1" applyBorder="1" applyAlignment="1" applyProtection="1">
      <alignment horizontal="left" vertical="center" wrapText="1"/>
      <protection locked="0"/>
    </xf>
    <xf numFmtId="0" fontId="10" fillId="7" borderId="7" xfId="9" applyFont="1" applyBorder="1" applyAlignment="1" applyProtection="1">
      <alignment horizontal="left" vertical="center" wrapText="1"/>
      <protection locked="0"/>
    </xf>
    <xf numFmtId="0" fontId="2" fillId="8" borderId="37" xfId="10" applyBorder="1" applyProtection="1">
      <alignment horizontal="center" vertical="center" wrapText="1"/>
      <protection locked="0"/>
    </xf>
    <xf numFmtId="0" fontId="3" fillId="3" borderId="51" xfId="3" applyBorder="1">
      <alignment horizontal="left" vertical="center"/>
    </xf>
    <xf numFmtId="0" fontId="3" fillId="3" borderId="38" xfId="3" applyBorder="1">
      <alignment horizontal="left" vertical="center"/>
    </xf>
    <xf numFmtId="0" fontId="3" fillId="3" borderId="6" xfId="3" applyBorder="1" applyAlignment="1" applyProtection="1">
      <alignment horizontal="center" vertical="center"/>
    </xf>
    <xf numFmtId="0" fontId="3" fillId="3" borderId="7" xfId="3" applyBorder="1" applyAlignment="1" applyProtection="1">
      <alignment horizontal="center" vertical="center"/>
    </xf>
    <xf numFmtId="0" fontId="3" fillId="3" borderId="52" xfId="3" applyBorder="1">
      <alignment horizontal="left" vertical="center"/>
    </xf>
    <xf numFmtId="0" fontId="3" fillId="3" borderId="39" xfId="3" applyBorder="1">
      <alignment horizontal="left" vertical="center"/>
    </xf>
    <xf numFmtId="0" fontId="3" fillId="3" borderId="47" xfId="3" applyBorder="1">
      <alignment horizontal="left" vertical="center"/>
    </xf>
    <xf numFmtId="0" fontId="3" fillId="3" borderId="48" xfId="3" applyBorder="1">
      <alignment horizontal="left" vertical="center"/>
    </xf>
    <xf numFmtId="0" fontId="5" fillId="6" borderId="27" xfId="6" applyBorder="1" applyProtection="1">
      <alignment horizontal="left" vertical="center" wrapText="1"/>
    </xf>
    <xf numFmtId="0" fontId="5" fillId="6" borderId="47" xfId="6" applyBorder="1" applyProtection="1">
      <alignment horizontal="left" vertical="center" wrapText="1"/>
    </xf>
    <xf numFmtId="0" fontId="2" fillId="7" borderId="35" xfId="2" applyBorder="1" applyProtection="1">
      <alignment horizontal="left" vertical="center" wrapText="1"/>
    </xf>
    <xf numFmtId="0" fontId="2" fillId="7" borderId="66" xfId="2" applyBorder="1" applyProtection="1">
      <alignment horizontal="left" vertical="center" wrapText="1"/>
    </xf>
    <xf numFmtId="0" fontId="2" fillId="7" borderId="36" xfId="2" applyBorder="1" applyProtection="1">
      <alignment horizontal="left" vertical="center" wrapText="1"/>
    </xf>
    <xf numFmtId="0" fontId="2" fillId="7" borderId="43" xfId="2" applyBorder="1" applyProtection="1">
      <alignment horizontal="left" vertical="center" wrapText="1"/>
    </xf>
    <xf numFmtId="0" fontId="2" fillId="7" borderId="31" xfId="2" applyBorder="1" applyAlignment="1" applyProtection="1">
      <alignment horizontal="left" vertical="center" wrapText="1"/>
      <protection locked="0"/>
    </xf>
    <xf numFmtId="0" fontId="2" fillId="7" borderId="4" xfId="2" applyBorder="1" applyAlignment="1" applyProtection="1">
      <alignment horizontal="left" vertical="center" wrapText="1"/>
      <protection locked="0"/>
    </xf>
    <xf numFmtId="0" fontId="2" fillId="7" borderId="32" xfId="2" applyBorder="1" applyAlignment="1" applyProtection="1">
      <alignment horizontal="left" vertical="center" wrapText="1"/>
      <protection locked="0"/>
    </xf>
    <xf numFmtId="0" fontId="3" fillId="6" borderId="3" xfId="11" applyBorder="1" applyAlignment="1" applyProtection="1">
      <alignment horizontal="left" vertical="center"/>
    </xf>
    <xf numFmtId="0" fontId="3" fillId="6" borderId="4" xfId="11" applyBorder="1" applyAlignment="1" applyProtection="1">
      <alignment horizontal="left" vertical="center"/>
    </xf>
    <xf numFmtId="0" fontId="3" fillId="6" borderId="5" xfId="11" applyBorder="1" applyAlignment="1" applyProtection="1">
      <alignment horizontal="left" vertical="center"/>
    </xf>
    <xf numFmtId="0" fontId="2" fillId="0" borderId="1" xfId="17" applyFont="1" applyBorder="1" applyAlignment="1" applyProtection="1">
      <alignment vertical="center" wrapText="1"/>
    </xf>
    <xf numFmtId="0" fontId="2" fillId="0" borderId="40" xfId="17" applyFont="1" applyBorder="1" applyAlignment="1" applyProtection="1">
      <alignment vertical="center" wrapText="1"/>
    </xf>
    <xf numFmtId="0" fontId="2" fillId="0" borderId="1" xfId="17" applyFont="1" applyBorder="1" applyAlignment="1" applyProtection="1">
      <alignment vertical="center"/>
    </xf>
    <xf numFmtId="0" fontId="3" fillId="3" borderId="6" xfId="3" applyBorder="1" applyAlignment="1" applyProtection="1">
      <alignment horizontal="left" vertical="center"/>
    </xf>
    <xf numFmtId="0" fontId="3" fillId="3" borderId="10" xfId="3" applyBorder="1" applyAlignment="1" applyProtection="1">
      <alignment horizontal="left" vertical="center"/>
    </xf>
    <xf numFmtId="0" fontId="3" fillId="3" borderId="7" xfId="3" applyBorder="1" applyAlignment="1" applyProtection="1">
      <alignment horizontal="left" vertical="center"/>
    </xf>
    <xf numFmtId="0" fontId="3" fillId="3" borderId="1" xfId="3" applyBorder="1" applyAlignment="1" applyProtection="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9" fillId="7" borderId="1" xfId="18" applyProtection="1">
      <alignment horizontal="left" vertical="top" wrapText="1"/>
      <protection locked="0"/>
    </xf>
    <xf numFmtId="0" fontId="2" fillId="7" borderId="1" xfId="2" applyProtection="1">
      <alignment horizontal="left" vertical="center" wrapText="1"/>
      <protection locked="0"/>
    </xf>
    <xf numFmtId="0" fontId="2" fillId="8" borderId="30" xfId="7" applyBorder="1" applyProtection="1">
      <alignment horizontal="left" vertical="center" wrapText="1"/>
      <protection locked="0"/>
    </xf>
    <xf numFmtId="49" fontId="12" fillId="7" borderId="6" xfId="15" applyNumberFormat="1" applyFill="1" applyBorder="1" applyAlignment="1" applyProtection="1">
      <alignment horizontal="left" vertical="center" wrapText="1"/>
      <protection locked="0"/>
    </xf>
    <xf numFmtId="49" fontId="12" fillId="7" borderId="10" xfId="15" applyNumberFormat="1" applyFill="1" applyBorder="1" applyAlignment="1" applyProtection="1">
      <alignment horizontal="left" vertical="center" wrapText="1"/>
      <protection locked="0"/>
    </xf>
    <xf numFmtId="49" fontId="12" fillId="7" borderId="7" xfId="15" applyNumberFormat="1" applyFill="1" applyBorder="1" applyAlignment="1" applyProtection="1">
      <alignment horizontal="left" vertical="center" wrapText="1"/>
      <protection locked="0"/>
    </xf>
    <xf numFmtId="0" fontId="12" fillId="7" borderId="1" xfId="15" applyFill="1" applyBorder="1" applyAlignment="1" applyProtection="1">
      <alignment horizontal="left" vertical="center" wrapText="1"/>
      <protection locked="0"/>
    </xf>
    <xf numFmtId="0" fontId="3" fillId="6" borderId="4" xfId="11" applyBorder="1" applyAlignment="1" applyProtection="1">
      <alignment horizontal="center" vertical="center"/>
    </xf>
    <xf numFmtId="0" fontId="3" fillId="6" borderId="5" xfId="11" applyBorder="1" applyAlignment="1" applyProtection="1">
      <alignment horizontal="center" vertical="center"/>
    </xf>
    <xf numFmtId="0" fontId="2" fillId="8" borderId="6" xfId="7" applyBorder="1" applyProtection="1">
      <alignment horizontal="left" vertical="center" wrapText="1"/>
      <protection locked="0"/>
    </xf>
    <xf numFmtId="0" fontId="2" fillId="8" borderId="10" xfId="7" applyBorder="1" applyProtection="1">
      <alignment horizontal="left" vertical="center" wrapText="1"/>
      <protection locked="0"/>
    </xf>
    <xf numFmtId="0" fontId="2" fillId="8" borderId="7" xfId="7" applyBorder="1" applyProtection="1">
      <alignment horizontal="left" vertical="center" wrapText="1"/>
      <protection locked="0"/>
    </xf>
    <xf numFmtId="0" fontId="3" fillId="3" borderId="2" xfId="3" applyProtection="1">
      <alignment horizontal="left" vertical="center"/>
    </xf>
    <xf numFmtId="3" fontId="2" fillId="7" borderId="1" xfId="2" applyNumberFormat="1" applyProtection="1">
      <alignment horizontal="left" vertical="center" wrapText="1"/>
      <protection locked="0"/>
    </xf>
    <xf numFmtId="0" fontId="3" fillId="3" borderId="4" xfId="3" applyFont="1" applyBorder="1" applyAlignment="1" applyProtection="1">
      <alignment horizontal="center" vertical="center"/>
    </xf>
    <xf numFmtId="0" fontId="3" fillId="3" borderId="5" xfId="3" applyFont="1" applyBorder="1" applyAlignment="1" applyProtection="1">
      <alignment horizontal="center" vertical="center"/>
    </xf>
    <xf numFmtId="0" fontId="2" fillId="8" borderId="1" xfId="7" applyProtection="1">
      <alignment horizontal="left" vertical="center" wrapText="1"/>
      <protection locked="0"/>
    </xf>
    <xf numFmtId="0" fontId="13" fillId="5" borderId="72" xfId="5" applyBorder="1" applyAlignment="1">
      <alignment horizontal="left" vertical="center" wrapText="1"/>
    </xf>
    <xf numFmtId="0" fontId="13" fillId="5" borderId="73" xfId="5" applyBorder="1" applyAlignment="1">
      <alignment horizontal="left" vertical="center" wrapText="1"/>
    </xf>
    <xf numFmtId="0" fontId="13" fillId="5" borderId="74" xfId="5" applyBorder="1" applyAlignment="1">
      <alignment horizontal="left" vertical="center" wrapText="1"/>
    </xf>
    <xf numFmtId="0" fontId="1" fillId="4" borderId="4" xfId="4" applyFont="1" applyBorder="1" applyAlignment="1" applyProtection="1">
      <alignment horizontal="right" vertical="center"/>
    </xf>
    <xf numFmtId="0" fontId="1" fillId="4" borderId="5" xfId="4" applyFont="1" applyBorder="1" applyAlignment="1" applyProtection="1">
      <alignment horizontal="right" vertical="center"/>
    </xf>
    <xf numFmtId="167" fontId="2" fillId="11" borderId="1" xfId="21" applyNumberFormat="1" applyFont="1" applyFill="1" applyBorder="1" applyAlignment="1" applyProtection="1">
      <alignment horizontal="left" vertical="center" wrapText="1"/>
      <protection locked="0"/>
    </xf>
    <xf numFmtId="167" fontId="2" fillId="11" borderId="1" xfId="2" applyNumberFormat="1" applyFill="1" applyProtection="1">
      <alignment horizontal="left" vertical="center" wrapText="1"/>
      <protection locked="0"/>
    </xf>
    <xf numFmtId="14" fontId="2" fillId="11" borderId="1" xfId="2" applyNumberFormat="1" applyFill="1" applyProtection="1">
      <alignment horizontal="left" vertical="center" wrapText="1"/>
      <protection locked="0"/>
    </xf>
    <xf numFmtId="0" fontId="2" fillId="11" borderId="1" xfId="2" applyFill="1" applyProtection="1">
      <alignment horizontal="left" vertical="center" wrapText="1"/>
      <protection locked="0"/>
    </xf>
    <xf numFmtId="0" fontId="9" fillId="7" borderId="6" xfId="18" applyBorder="1" applyProtection="1">
      <alignment horizontal="left" vertical="top" wrapText="1"/>
      <protection locked="0"/>
    </xf>
    <xf numFmtId="0" fontId="9" fillId="7" borderId="10" xfId="18" applyBorder="1" applyProtection="1">
      <alignment horizontal="left" vertical="top" wrapText="1"/>
      <protection locked="0"/>
    </xf>
    <xf numFmtId="0" fontId="9" fillId="7" borderId="7" xfId="18" applyBorder="1" applyProtection="1">
      <alignment horizontal="left" vertical="top" wrapText="1"/>
      <protection locked="0"/>
    </xf>
    <xf numFmtId="0" fontId="13" fillId="5" borderId="12" xfId="5" applyProtection="1">
      <alignment horizontal="left" vertical="center" wrapText="1"/>
    </xf>
    <xf numFmtId="43" fontId="1" fillId="4" borderId="4" xfId="4" applyNumberFormat="1" applyFont="1" applyBorder="1" applyAlignment="1" applyProtection="1">
      <alignment horizontal="right" vertical="center"/>
    </xf>
    <xf numFmtId="164" fontId="9" fillId="0" borderId="50" xfId="20" applyFont="1" applyBorder="1" applyAlignment="1" applyProtection="1">
      <alignment vertical="center" wrapText="1"/>
    </xf>
    <xf numFmtId="164" fontId="9" fillId="0" borderId="9" xfId="20" applyFont="1" applyBorder="1" applyAlignment="1" applyProtection="1">
      <alignment vertical="center" wrapText="1"/>
    </xf>
    <xf numFmtId="164" fontId="9" fillId="0" borderId="49" xfId="20" applyFont="1" applyBorder="1" applyAlignment="1" applyProtection="1">
      <alignment vertical="center" wrapText="1"/>
    </xf>
    <xf numFmtId="0" fontId="1" fillId="4" borderId="3" xfId="4" applyBorder="1" applyAlignment="1" applyProtection="1">
      <alignment horizontal="left" vertical="center"/>
    </xf>
    <xf numFmtId="0" fontId="1" fillId="4" borderId="4" xfId="4" applyBorder="1" applyAlignment="1" applyProtection="1">
      <alignment horizontal="left" vertical="center"/>
    </xf>
    <xf numFmtId="0" fontId="1" fillId="4" borderId="5" xfId="4" applyBorder="1" applyAlignment="1" applyProtection="1">
      <alignment horizontal="left" vertical="center"/>
    </xf>
    <xf numFmtId="0" fontId="2" fillId="7" borderId="1" xfId="2" applyProtection="1">
      <alignment horizontal="left" vertical="center" wrapText="1"/>
    </xf>
    <xf numFmtId="0" fontId="2" fillId="7" borderId="44" xfId="2" applyBorder="1" applyProtection="1">
      <alignment horizontal="left" vertical="center" wrapText="1"/>
    </xf>
    <xf numFmtId="165" fontId="2" fillId="0" borderId="1" xfId="21" applyNumberFormat="1" applyFont="1" applyBorder="1" applyAlignment="1" applyProtection="1">
      <alignment horizontal="center" vertical="center"/>
    </xf>
    <xf numFmtId="0" fontId="2" fillId="8" borderId="31" xfId="7" applyBorder="1" applyAlignment="1" applyProtection="1">
      <alignment horizontal="left" vertical="center" wrapText="1" shrinkToFit="1"/>
    </xf>
    <xf numFmtId="0" fontId="2" fillId="8" borderId="4" xfId="7" applyBorder="1" applyAlignment="1" applyProtection="1">
      <alignment horizontal="left" vertical="center" wrapText="1" shrinkToFit="1"/>
    </xf>
    <xf numFmtId="0" fontId="2" fillId="8" borderId="32" xfId="7" applyBorder="1" applyAlignment="1" applyProtection="1">
      <alignment horizontal="left" vertical="center" wrapText="1" shrinkToFit="1"/>
    </xf>
    <xf numFmtId="0" fontId="20" fillId="3" borderId="35" xfId="19" applyFont="1" applyBorder="1" applyAlignment="1" applyProtection="1">
      <alignment horizontal="center" vertical="center"/>
    </xf>
    <xf numFmtId="0" fontId="20" fillId="3" borderId="36" xfId="19" applyFont="1" applyBorder="1" applyAlignment="1" applyProtection="1">
      <alignment horizontal="center" vertical="center"/>
    </xf>
    <xf numFmtId="0" fontId="2" fillId="8" borderId="1" xfId="10" applyFont="1" applyProtection="1">
      <alignment horizontal="center" vertical="center" wrapText="1"/>
      <protection locked="0"/>
    </xf>
    <xf numFmtId="0" fontId="2" fillId="8" borderId="18" xfId="10" applyFont="1" applyBorder="1" applyProtection="1">
      <alignment horizontal="center" vertical="center" wrapText="1"/>
      <protection locked="0"/>
    </xf>
    <xf numFmtId="0" fontId="3" fillId="6" borderId="3" xfId="11" applyBorder="1" applyAlignment="1" applyProtection="1">
      <alignment horizontal="center" vertical="center"/>
    </xf>
    <xf numFmtId="44" fontId="3" fillId="6" borderId="3" xfId="21" applyFont="1" applyFill="1" applyBorder="1" applyAlignment="1" applyProtection="1">
      <alignment horizontal="center" vertical="center"/>
    </xf>
    <xf numFmtId="44" fontId="3" fillId="6" borderId="5" xfId="21" applyFont="1" applyFill="1" applyBorder="1" applyAlignment="1" applyProtection="1">
      <alignment horizontal="center" vertical="center"/>
    </xf>
    <xf numFmtId="0" fontId="9" fillId="8" borderId="18" xfId="7" applyFont="1" applyBorder="1" applyAlignment="1" applyProtection="1">
      <alignment horizontal="left" vertical="center" wrapText="1"/>
      <protection locked="0"/>
    </xf>
    <xf numFmtId="0" fontId="9" fillId="8" borderId="21" xfId="7" applyFont="1" applyBorder="1" applyAlignment="1" applyProtection="1">
      <alignment horizontal="left" vertical="center" wrapText="1"/>
      <protection locked="0"/>
    </xf>
    <xf numFmtId="164" fontId="9" fillId="0" borderId="18" xfId="20" applyFont="1" applyBorder="1" applyAlignment="1" applyProtection="1">
      <alignment vertical="center" wrapText="1"/>
    </xf>
    <xf numFmtId="164" fontId="9" fillId="0" borderId="21" xfId="20" applyFont="1" applyBorder="1" applyAlignment="1" applyProtection="1">
      <alignment vertical="center" wrapText="1"/>
    </xf>
    <xf numFmtId="164" fontId="9" fillId="0" borderId="22" xfId="20" applyFont="1" applyBorder="1" applyAlignment="1" applyProtection="1">
      <alignment vertical="center" wrapText="1"/>
    </xf>
    <xf numFmtId="0" fontId="3" fillId="3" borderId="6" xfId="3" applyBorder="1" applyAlignment="1" applyProtection="1">
      <alignment vertical="center"/>
    </xf>
    <xf numFmtId="0" fontId="3" fillId="3" borderId="10" xfId="3" applyBorder="1" applyAlignment="1" applyProtection="1">
      <alignment vertical="center"/>
    </xf>
    <xf numFmtId="0" fontId="3" fillId="3" borderId="7" xfId="3" applyBorder="1" applyAlignment="1" applyProtection="1">
      <alignment vertical="center"/>
    </xf>
    <xf numFmtId="0" fontId="9" fillId="8" borderId="40" xfId="7" applyFont="1" applyBorder="1" applyAlignment="1" applyProtection="1">
      <alignment horizontal="left" vertical="center" wrapText="1"/>
      <protection locked="0"/>
    </xf>
    <xf numFmtId="0" fontId="9" fillId="8" borderId="50" xfId="7" applyFont="1" applyBorder="1" applyAlignment="1" applyProtection="1">
      <alignment horizontal="left" vertical="center" wrapText="1"/>
      <protection locked="0"/>
    </xf>
    <xf numFmtId="0" fontId="9" fillId="8" borderId="9" xfId="7" applyFont="1" applyBorder="1" applyAlignment="1" applyProtection="1">
      <alignment horizontal="left" vertical="center" wrapText="1"/>
      <protection locked="0"/>
    </xf>
    <xf numFmtId="0" fontId="9" fillId="8" borderId="1" xfId="7" applyFont="1" applyBorder="1" applyAlignment="1" applyProtection="1">
      <alignment horizontal="left" vertical="center" wrapText="1"/>
      <protection locked="0"/>
    </xf>
    <xf numFmtId="0" fontId="3" fillId="3" borderId="10" xfId="3" applyBorder="1" applyAlignment="1" applyProtection="1">
      <alignment horizontal="center" vertical="center"/>
    </xf>
    <xf numFmtId="164" fontId="9" fillId="0" borderId="18" xfId="20" applyFont="1" applyBorder="1" applyAlignment="1" applyProtection="1">
      <alignment horizontal="center" vertical="center" wrapText="1"/>
    </xf>
    <xf numFmtId="164" fontId="9" fillId="0" borderId="21" xfId="20" applyFont="1" applyBorder="1" applyAlignment="1" applyProtection="1">
      <alignment horizontal="center" vertical="center" wrapText="1"/>
    </xf>
    <xf numFmtId="164" fontId="9" fillId="0" borderId="50" xfId="20" applyFont="1" applyBorder="1" applyAlignment="1" applyProtection="1">
      <alignment horizontal="center" vertical="center" wrapText="1"/>
    </xf>
    <xf numFmtId="164" fontId="9" fillId="0" borderId="9" xfId="20" applyFont="1" applyBorder="1" applyAlignment="1" applyProtection="1">
      <alignment horizontal="center" vertical="center" wrapText="1"/>
    </xf>
    <xf numFmtId="0" fontId="3" fillId="3" borderId="65" xfId="3" applyBorder="1" applyAlignment="1" applyProtection="1">
      <alignment horizontal="center" vertical="center"/>
    </xf>
    <xf numFmtId="164" fontId="9" fillId="0" borderId="45" xfId="20" applyFont="1" applyBorder="1" applyAlignment="1" applyProtection="1">
      <alignment horizontal="center" vertical="center" wrapText="1"/>
    </xf>
    <xf numFmtId="164" fontId="9" fillId="0" borderId="76" xfId="20" applyFont="1" applyBorder="1" applyAlignment="1" applyProtection="1">
      <alignment horizontal="center" vertical="center" wrapText="1"/>
    </xf>
    <xf numFmtId="164" fontId="9" fillId="0" borderId="22" xfId="20" applyFont="1" applyBorder="1" applyAlignment="1" applyProtection="1">
      <alignment horizontal="center" vertical="center" wrapText="1"/>
    </xf>
    <xf numFmtId="164" fontId="9" fillId="0" borderId="49" xfId="20" applyFont="1" applyBorder="1" applyAlignment="1" applyProtection="1">
      <alignment horizontal="center" vertical="center" wrapText="1"/>
    </xf>
    <xf numFmtId="0" fontId="29" fillId="5" borderId="12" xfId="5" applyFont="1">
      <alignment horizontal="left" vertical="center" wrapText="1"/>
    </xf>
    <xf numFmtId="0" fontId="9" fillId="7" borderId="1" xfId="18" applyFont="1" applyProtection="1">
      <alignment horizontal="left" vertical="top" wrapText="1"/>
      <protection locked="0"/>
    </xf>
    <xf numFmtId="0" fontId="9" fillId="7" borderId="6" xfId="18" applyFont="1" applyBorder="1" applyAlignment="1" applyProtection="1">
      <alignment horizontal="left" vertical="top" wrapText="1"/>
      <protection locked="0"/>
    </xf>
    <xf numFmtId="0" fontId="9" fillId="7" borderId="10" xfId="18" applyFont="1" applyBorder="1" applyAlignment="1" applyProtection="1">
      <alignment horizontal="left" vertical="top" wrapText="1"/>
      <protection locked="0"/>
    </xf>
    <xf numFmtId="0" fontId="9" fillId="7" borderId="7" xfId="18" applyFont="1" applyBorder="1" applyAlignment="1" applyProtection="1">
      <alignment horizontal="left" vertical="top" wrapText="1"/>
      <protection locked="0"/>
    </xf>
    <xf numFmtId="0" fontId="9" fillId="7" borderId="6" xfId="18" applyFont="1" applyBorder="1" applyProtection="1">
      <alignment horizontal="left" vertical="top" wrapText="1"/>
      <protection locked="0"/>
    </xf>
    <xf numFmtId="0" fontId="9" fillId="7" borderId="10" xfId="18" applyFont="1" applyBorder="1" applyProtection="1">
      <alignment horizontal="left" vertical="top" wrapText="1"/>
      <protection locked="0"/>
    </xf>
    <xf numFmtId="0" fontId="9" fillId="7" borderId="7" xfId="18" applyFont="1" applyBorder="1" applyProtection="1">
      <alignment horizontal="left" vertical="top" wrapText="1"/>
      <protection locked="0"/>
    </xf>
    <xf numFmtId="0" fontId="9" fillId="7" borderId="39" xfId="18" applyFont="1" applyBorder="1" applyProtection="1">
      <alignment horizontal="left" vertical="top" wrapText="1"/>
      <protection locked="0"/>
    </xf>
    <xf numFmtId="0" fontId="9" fillId="7" borderId="40" xfId="18" applyFont="1" applyBorder="1" applyProtection="1">
      <alignment horizontal="left" vertical="top" wrapText="1"/>
      <protection locked="0"/>
    </xf>
    <xf numFmtId="0" fontId="9" fillId="7" borderId="41" xfId="18" applyFont="1" applyBorder="1" applyProtection="1">
      <alignment horizontal="left" vertical="top" wrapText="1"/>
      <protection locked="0"/>
    </xf>
    <xf numFmtId="0" fontId="2" fillId="7" borderId="44" xfId="2" applyBorder="1" applyProtection="1">
      <alignment horizontal="left" vertical="center" wrapText="1"/>
      <protection locked="0"/>
    </xf>
    <xf numFmtId="0" fontId="2" fillId="8" borderId="31" xfId="7" applyBorder="1" applyAlignment="1" applyProtection="1">
      <alignment horizontal="left" vertical="center" wrapText="1" shrinkToFit="1"/>
      <protection locked="0"/>
    </xf>
    <xf numFmtId="0" fontId="2" fillId="8" borderId="4" xfId="7" applyBorder="1" applyAlignment="1" applyProtection="1">
      <alignment horizontal="left" vertical="center" wrapText="1" shrinkToFit="1"/>
      <protection locked="0"/>
    </xf>
    <xf numFmtId="0" fontId="2" fillId="8" borderId="32" xfId="7" applyBorder="1" applyAlignment="1" applyProtection="1">
      <alignment horizontal="left" vertical="center" wrapText="1" shrinkToFit="1"/>
      <protection locked="0"/>
    </xf>
    <xf numFmtId="0" fontId="3" fillId="3" borderId="19" xfId="3" applyBorder="1" applyAlignment="1" applyProtection="1">
      <alignment horizontal="center" vertical="center"/>
    </xf>
    <xf numFmtId="0" fontId="3" fillId="3" borderId="81" xfId="3" applyBorder="1" applyAlignment="1" applyProtection="1">
      <alignment horizontal="center" vertical="center"/>
    </xf>
    <xf numFmtId="0" fontId="3" fillId="3" borderId="82" xfId="3" applyBorder="1" applyAlignment="1">
      <alignment horizontal="center" vertical="center"/>
    </xf>
    <xf numFmtId="0" fontId="3" fillId="3" borderId="80" xfId="3" applyBorder="1" applyAlignment="1">
      <alignment horizontal="center" vertical="center"/>
    </xf>
    <xf numFmtId="0" fontId="16" fillId="2" borderId="0" xfId="1" applyAlignment="1" applyProtection="1">
      <alignment horizontal="left" vertical="center"/>
    </xf>
    <xf numFmtId="0" fontId="3" fillId="3" borderId="78" xfId="3" applyBorder="1" applyAlignment="1" applyProtection="1">
      <alignment horizontal="left" vertical="center"/>
    </xf>
    <xf numFmtId="0" fontId="3" fillId="3" borderId="79" xfId="3" applyBorder="1" applyAlignment="1" applyProtection="1">
      <alignment horizontal="left" vertical="center"/>
    </xf>
    <xf numFmtId="0" fontId="0" fillId="0" borderId="24" xfId="0"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2" fillId="7" borderId="13" xfId="9" applyBorder="1" applyAlignment="1" applyProtection="1">
      <alignment horizontal="left" vertical="center" wrapText="1"/>
    </xf>
    <xf numFmtId="0" fontId="2" fillId="7" borderId="20" xfId="9" applyBorder="1" applyAlignment="1" applyProtection="1">
      <alignment horizontal="left" vertical="center" wrapText="1"/>
    </xf>
    <xf numFmtId="0" fontId="2" fillId="7" borderId="14" xfId="9" applyBorder="1" applyAlignment="1" applyProtection="1">
      <alignment horizontal="left" vertical="center" wrapText="1"/>
    </xf>
    <xf numFmtId="0" fontId="0" fillId="0" borderId="0" xfId="0" applyAlignment="1" applyProtection="1">
      <alignment horizontal="justify" vertical="center" wrapText="1"/>
    </xf>
  </cellXfs>
  <cellStyles count="23">
    <cellStyle name="Aut. calc" xfId="20"/>
    <cellStyle name="Count" xfId="8"/>
    <cellStyle name="DF2" xfId="19"/>
    <cellStyle name="Do not fill" xfId="6"/>
    <cellStyle name="Euro" xfId="12"/>
    <cellStyle name="Headline1" xfId="1"/>
    <cellStyle name="Headline2" xfId="4"/>
    <cellStyle name="Headline3" xfId="11"/>
    <cellStyle name="Headline4" xfId="3"/>
    <cellStyle name="Headline4 2" xfId="16"/>
    <cellStyle name="Headline4 C" xfId="13"/>
    <cellStyle name="Hivatkozás" xfId="15" builtinId="8"/>
    <cellStyle name="Normál" xfId="0" builtinId="0" customBuiltin="1"/>
    <cellStyle name="Normál 2" xfId="17"/>
    <cellStyle name="Pénznem" xfId="21" builtinId="4"/>
    <cellStyle name="PNum" xfId="14"/>
    <cellStyle name="Roll" xfId="7"/>
    <cellStyle name="Roll 2" xfId="10"/>
    <cellStyle name="Százalék" xfId="22" builtinId="5"/>
    <cellStyle name="Text field_CeLeft" xfId="2"/>
    <cellStyle name="Text field_Cen" xfId="9"/>
    <cellStyle name="Text field_UpLeft 2" xfId="18"/>
    <cellStyle name="Tutorial" xfId="5"/>
  </cellStyles>
  <dxfs count="219">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color theme="0"/>
      </font>
      <fill>
        <patternFill>
          <bgColor theme="1" tint="0.34998626667073579"/>
        </patternFill>
      </fill>
    </dxf>
    <dxf>
      <font>
        <b/>
        <i val="0"/>
        <color theme="0"/>
      </font>
      <fill>
        <patternFill>
          <bgColor theme="1" tint="0.34998626667073579"/>
        </patternFill>
      </fill>
    </dxf>
    <dxf>
      <font>
        <b/>
        <i val="0"/>
        <color theme="0"/>
      </font>
      <fill>
        <patternFill>
          <bgColor theme="1" tint="0.34998626667073579"/>
        </patternFill>
      </fill>
    </dxf>
    <dxf>
      <font>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99"/>
      <color rgb="FFFFFFCC"/>
      <color rgb="FFFFE17D"/>
      <color rgb="FFE1E17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358933</xdr:colOff>
      <xdr:row>7</xdr:row>
      <xdr:rowOff>0</xdr:rowOff>
    </xdr:from>
    <xdr:to>
      <xdr:col>8</xdr:col>
      <xdr:colOff>415</xdr:colOff>
      <xdr:row>10</xdr:row>
      <xdr:rowOff>828</xdr:rowOff>
    </xdr:to>
    <xdr:pic>
      <xdr:nvPicPr>
        <xdr:cNvPr id="2" name="Kép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78183" y="1695450"/>
          <a:ext cx="2725511" cy="72472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3</xdr:row>
      <xdr:rowOff>693</xdr:rowOff>
    </xdr:from>
    <xdr:to>
      <xdr:col>3</xdr:col>
      <xdr:colOff>2726575</xdr:colOff>
      <xdr:row>7</xdr:row>
      <xdr:rowOff>33130</xdr:rowOff>
    </xdr:to>
    <xdr:pic>
      <xdr:nvPicPr>
        <xdr:cNvPr id="3" name="Kép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71625" y="743643"/>
          <a:ext cx="2726575" cy="723207"/>
        </a:xfrm>
        <a:prstGeom prst="rect">
          <a:avLst/>
        </a:prstGeom>
        <a:noFill/>
        <a:ln>
          <a:noFill/>
        </a:ln>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9.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pageSetUpPr fitToPage="1"/>
  </sheetPr>
  <dimension ref="A1:L43"/>
  <sheetViews>
    <sheetView showGridLines="0" tabSelected="1" zoomScale="115" zoomScaleNormal="115" workbookViewId="0">
      <selection activeCell="E4" sqref="E4:J4"/>
    </sheetView>
  </sheetViews>
  <sheetFormatPr defaultColWidth="9.140625" defaultRowHeight="12.75" x14ac:dyDescent="0.2"/>
  <cols>
    <col min="1" max="3" width="10.7109375" style="124" customWidth="1"/>
    <col min="4" max="4" width="1.7109375" style="124" customWidth="1"/>
    <col min="5" max="5" width="10.7109375" style="124" customWidth="1"/>
    <col min="6" max="6" width="1.7109375" style="124" customWidth="1"/>
    <col min="7" max="10" width="10.7109375" style="124" customWidth="1"/>
    <col min="11" max="11" width="1.7109375" style="124" customWidth="1"/>
    <col min="12" max="12" width="35.7109375" style="124" customWidth="1"/>
    <col min="13" max="16384" width="9.140625" style="124"/>
  </cols>
  <sheetData>
    <row r="1" spans="1:12" s="30" customFormat="1" ht="80.099999999999994" customHeight="1" thickBot="1" x14ac:dyDescent="0.25">
      <c r="A1" s="283" t="s">
        <v>328</v>
      </c>
      <c r="B1" s="284"/>
      <c r="C1" s="284"/>
      <c r="D1" s="284"/>
      <c r="E1" s="284"/>
      <c r="F1" s="284"/>
      <c r="G1" s="284"/>
      <c r="H1" s="284"/>
      <c r="I1" s="284"/>
      <c r="J1" s="285"/>
      <c r="L1" s="201" t="s">
        <v>327</v>
      </c>
    </row>
    <row r="2" spans="1:12" ht="8.1" customHeight="1" thickBot="1" x14ac:dyDescent="0.25">
      <c r="A2" s="30"/>
      <c r="B2" s="30"/>
      <c r="C2" s="30"/>
      <c r="D2" s="30"/>
      <c r="E2" s="30"/>
      <c r="F2" s="30"/>
      <c r="G2" s="30"/>
      <c r="H2" s="30"/>
      <c r="I2" s="30"/>
      <c r="J2" s="30"/>
    </row>
    <row r="3" spans="1:12" ht="20.100000000000001" customHeight="1" thickBot="1" x14ac:dyDescent="0.25">
      <c r="A3" s="267" t="s">
        <v>51</v>
      </c>
      <c r="B3" s="268"/>
      <c r="C3" s="269"/>
      <c r="D3" s="59"/>
      <c r="E3" s="270" t="s">
        <v>131</v>
      </c>
      <c r="F3" s="271"/>
      <c r="G3" s="271"/>
      <c r="H3" s="271"/>
      <c r="I3" s="271"/>
      <c r="J3" s="272"/>
      <c r="L3" s="286" t="s">
        <v>329</v>
      </c>
    </row>
    <row r="4" spans="1:12" ht="60" customHeight="1" thickBot="1" x14ac:dyDescent="0.25">
      <c r="A4" s="277" t="s">
        <v>123</v>
      </c>
      <c r="B4" s="278"/>
      <c r="C4" s="279"/>
      <c r="D4" s="58"/>
      <c r="E4" s="277"/>
      <c r="F4" s="278"/>
      <c r="G4" s="278"/>
      <c r="H4" s="278"/>
      <c r="I4" s="278"/>
      <c r="J4" s="279"/>
      <c r="L4" s="287"/>
    </row>
    <row r="5" spans="1:12" ht="8.1" customHeight="1" x14ac:dyDescent="0.2">
      <c r="L5" s="287"/>
    </row>
    <row r="6" spans="1:12" ht="20.100000000000001" customHeight="1" x14ac:dyDescent="0.2">
      <c r="A6" s="30"/>
      <c r="B6" s="30"/>
      <c r="C6" s="30"/>
      <c r="D6" s="30"/>
      <c r="E6" s="30"/>
      <c r="F6" s="30"/>
      <c r="G6" s="30"/>
      <c r="H6" s="30"/>
      <c r="I6" s="30"/>
      <c r="J6" s="30"/>
      <c r="L6" s="287"/>
    </row>
    <row r="7" spans="1:12" ht="20.100000000000001" customHeight="1" x14ac:dyDescent="0.2">
      <c r="A7" s="30"/>
      <c r="B7" s="30"/>
      <c r="C7" s="30"/>
      <c r="D7" s="30"/>
      <c r="E7" s="30"/>
      <c r="F7" s="30"/>
      <c r="G7" s="30"/>
      <c r="H7" s="30"/>
      <c r="I7" s="30"/>
      <c r="J7" s="30"/>
      <c r="L7" s="287"/>
    </row>
    <row r="8" spans="1:12" ht="30" customHeight="1" x14ac:dyDescent="0.2">
      <c r="A8" s="30"/>
      <c r="B8" s="30"/>
      <c r="C8" s="30"/>
      <c r="D8" s="30"/>
      <c r="E8" s="30"/>
      <c r="F8" s="30"/>
      <c r="G8" s="30"/>
      <c r="H8" s="30"/>
      <c r="I8" s="30"/>
      <c r="J8" s="30"/>
      <c r="L8" s="287"/>
    </row>
    <row r="9" spans="1:12" ht="8.1" customHeight="1" x14ac:dyDescent="0.2">
      <c r="A9" s="30"/>
      <c r="B9" s="30"/>
      <c r="C9" s="30"/>
      <c r="D9" s="30"/>
      <c r="E9" s="30"/>
      <c r="F9" s="30"/>
      <c r="G9" s="30"/>
      <c r="H9" s="30"/>
      <c r="I9" s="30"/>
      <c r="J9" s="30"/>
      <c r="L9" s="287"/>
    </row>
    <row r="10" spans="1:12" ht="20.100000000000001" customHeight="1" thickBot="1" x14ac:dyDescent="0.25">
      <c r="A10" s="30"/>
      <c r="B10" s="30"/>
      <c r="C10" s="30"/>
      <c r="D10" s="30"/>
      <c r="E10" s="30"/>
      <c r="F10" s="30"/>
      <c r="G10" s="30"/>
      <c r="H10" s="30"/>
      <c r="I10" s="30"/>
      <c r="J10" s="30"/>
      <c r="L10" s="288"/>
    </row>
    <row r="11" spans="1:12" ht="8.1" customHeight="1" thickBot="1" x14ac:dyDescent="0.25">
      <c r="A11" s="30"/>
      <c r="B11" s="30"/>
      <c r="C11" s="30"/>
      <c r="D11" s="30"/>
      <c r="E11" s="30"/>
      <c r="F11" s="30"/>
      <c r="G11" s="30"/>
      <c r="H11" s="30"/>
      <c r="I11" s="30"/>
      <c r="J11" s="30"/>
    </row>
    <row r="12" spans="1:12" ht="20.100000000000001" customHeight="1" x14ac:dyDescent="0.2">
      <c r="A12" s="30"/>
      <c r="B12" s="30"/>
      <c r="C12" s="30"/>
      <c r="D12" s="30"/>
      <c r="E12" s="30"/>
      <c r="F12" s="30"/>
      <c r="G12" s="30"/>
      <c r="H12" s="30"/>
      <c r="I12" s="30"/>
      <c r="J12" s="30"/>
      <c r="L12" s="286" t="s">
        <v>333</v>
      </c>
    </row>
    <row r="13" spans="1:12" ht="20.100000000000001" customHeight="1" x14ac:dyDescent="0.2">
      <c r="A13" s="30"/>
      <c r="B13" s="276" t="s">
        <v>270</v>
      </c>
      <c r="C13" s="276"/>
      <c r="D13" s="276"/>
      <c r="E13" s="276"/>
      <c r="F13" s="276"/>
      <c r="G13" s="276"/>
      <c r="H13" s="276"/>
      <c r="I13" s="276"/>
      <c r="J13" s="30"/>
      <c r="L13" s="287"/>
    </row>
    <row r="14" spans="1:12" ht="20.100000000000001" customHeight="1" x14ac:dyDescent="0.2">
      <c r="A14" s="30"/>
      <c r="B14" s="276"/>
      <c r="C14" s="276"/>
      <c r="D14" s="276"/>
      <c r="E14" s="276"/>
      <c r="F14" s="276"/>
      <c r="G14" s="276"/>
      <c r="H14" s="276"/>
      <c r="I14" s="276"/>
      <c r="J14" s="30"/>
      <c r="L14" s="287"/>
    </row>
    <row r="15" spans="1:12" ht="20.100000000000001" customHeight="1" x14ac:dyDescent="0.2">
      <c r="A15" s="30"/>
      <c r="B15" s="276"/>
      <c r="C15" s="276"/>
      <c r="D15" s="276"/>
      <c r="E15" s="276"/>
      <c r="F15" s="276"/>
      <c r="G15" s="276"/>
      <c r="H15" s="276"/>
      <c r="I15" s="276"/>
      <c r="J15" s="30"/>
      <c r="L15" s="287"/>
    </row>
    <row r="16" spans="1:12" ht="20.100000000000001" customHeight="1" thickBot="1" x14ac:dyDescent="0.25">
      <c r="A16" s="30"/>
      <c r="B16" s="276"/>
      <c r="C16" s="276"/>
      <c r="D16" s="276"/>
      <c r="E16" s="276"/>
      <c r="F16" s="276"/>
      <c r="G16" s="276"/>
      <c r="H16" s="276"/>
      <c r="I16" s="276"/>
      <c r="J16" s="30"/>
      <c r="L16" s="288"/>
    </row>
    <row r="17" spans="1:12" ht="20.100000000000001" customHeight="1" thickBot="1" x14ac:dyDescent="0.25">
      <c r="A17" s="30"/>
      <c r="B17" s="273" t="s">
        <v>271</v>
      </c>
      <c r="C17" s="273"/>
      <c r="D17" s="273"/>
      <c r="E17" s="273"/>
      <c r="F17" s="273"/>
      <c r="G17" s="273"/>
      <c r="H17" s="273"/>
      <c r="I17" s="273"/>
      <c r="J17" s="30"/>
    </row>
    <row r="18" spans="1:12" ht="8.1" customHeight="1" thickBot="1" x14ac:dyDescent="0.25">
      <c r="A18" s="30"/>
      <c r="B18" s="30"/>
      <c r="C18" s="30"/>
      <c r="D18" s="30"/>
      <c r="E18" s="30"/>
      <c r="F18" s="30"/>
      <c r="G18" s="30"/>
      <c r="H18" s="30"/>
      <c r="I18" s="30"/>
      <c r="J18" s="30"/>
      <c r="L18" s="281" t="s">
        <v>334</v>
      </c>
    </row>
    <row r="19" spans="1:12" ht="39.950000000000003" customHeight="1" thickBot="1" x14ac:dyDescent="0.25">
      <c r="A19" s="35"/>
      <c r="B19" s="174"/>
      <c r="C19" s="175" t="s">
        <v>69</v>
      </c>
      <c r="D19" s="36"/>
      <c r="E19" s="274" t="s">
        <v>68</v>
      </c>
      <c r="F19" s="274"/>
      <c r="G19" s="274"/>
      <c r="H19" s="274"/>
      <c r="I19" s="274"/>
      <c r="L19" s="281"/>
    </row>
    <row r="20" spans="1:12" ht="8.1" customHeight="1" thickBot="1" x14ac:dyDescent="0.25">
      <c r="A20" s="35"/>
      <c r="B20" s="174"/>
      <c r="C20" s="175"/>
      <c r="D20" s="36"/>
      <c r="E20" s="275"/>
      <c r="F20" s="275"/>
      <c r="G20" s="275"/>
      <c r="H20" s="275"/>
      <c r="I20" s="275"/>
      <c r="L20" s="281"/>
    </row>
    <row r="21" spans="1:12" ht="39.950000000000003" customHeight="1" thickBot="1" x14ac:dyDescent="0.25">
      <c r="A21" s="35"/>
      <c r="B21" s="280" t="s">
        <v>133</v>
      </c>
      <c r="C21" s="280"/>
      <c r="D21" s="36"/>
      <c r="E21" s="274" t="str">
        <f>T('Hidden data'!B47)</f>
        <v/>
      </c>
      <c r="F21" s="274"/>
      <c r="G21" s="274"/>
      <c r="H21" s="274"/>
      <c r="I21" s="274"/>
      <c r="L21" s="281"/>
    </row>
    <row r="22" spans="1:12" ht="8.1" customHeight="1" thickBot="1" x14ac:dyDescent="0.25">
      <c r="A22" s="37"/>
      <c r="B22" s="176"/>
      <c r="C22" s="177"/>
      <c r="D22" s="37"/>
      <c r="E22" s="293"/>
      <c r="F22" s="293"/>
      <c r="G22" s="293"/>
      <c r="H22" s="293"/>
      <c r="I22" s="293"/>
    </row>
    <row r="23" spans="1:12" ht="60" customHeight="1" thickBot="1" x14ac:dyDescent="0.25">
      <c r="A23" s="35"/>
      <c r="B23" s="174"/>
      <c r="C23" s="175" t="s">
        <v>129</v>
      </c>
      <c r="D23" s="36"/>
      <c r="E23" s="274" t="str">
        <f>T('2. Main data'!A4)</f>
        <v/>
      </c>
      <c r="F23" s="274"/>
      <c r="G23" s="274"/>
      <c r="H23" s="274"/>
      <c r="I23" s="274"/>
      <c r="L23" s="282" t="s">
        <v>330</v>
      </c>
    </row>
    <row r="24" spans="1:12" ht="8.1" customHeight="1" thickBot="1" x14ac:dyDescent="0.25">
      <c r="A24" s="37"/>
      <c r="B24" s="176"/>
      <c r="C24" s="177"/>
      <c r="D24" s="37"/>
      <c r="E24" s="293"/>
      <c r="F24" s="293"/>
      <c r="G24" s="293"/>
      <c r="H24" s="293"/>
      <c r="I24" s="293"/>
      <c r="L24" s="282"/>
    </row>
    <row r="25" spans="1:12" ht="30" customHeight="1" x14ac:dyDescent="0.2">
      <c r="A25" s="35"/>
      <c r="B25" s="174"/>
      <c r="C25" s="175" t="s">
        <v>130</v>
      </c>
      <c r="D25" s="36"/>
      <c r="E25" s="274" t="str">
        <f>T('2. Main data'!A6)</f>
        <v/>
      </c>
      <c r="F25" s="274"/>
      <c r="G25" s="274"/>
      <c r="H25" s="274"/>
      <c r="I25" s="274"/>
    </row>
    <row r="26" spans="1:12" ht="8.1" customHeight="1" thickBot="1" x14ac:dyDescent="0.25">
      <c r="B26" s="152"/>
      <c r="C26" s="178"/>
      <c r="E26" s="70"/>
      <c r="F26" s="70"/>
      <c r="G26" s="70"/>
      <c r="H26" s="70"/>
      <c r="I26" s="70"/>
    </row>
    <row r="27" spans="1:12" ht="50.1" customHeight="1" x14ac:dyDescent="0.2">
      <c r="A27" s="35"/>
      <c r="B27" s="174"/>
      <c r="C27" s="175" t="s">
        <v>70</v>
      </c>
      <c r="D27" s="36"/>
      <c r="E27" s="274" t="str">
        <f>T('2. Main data'!A14)</f>
        <v>PA3 | Promoting sustainable and quality employment and supporting labour mobility</v>
      </c>
      <c r="F27" s="274"/>
      <c r="G27" s="274"/>
      <c r="H27" s="274"/>
      <c r="I27" s="274"/>
      <c r="L27" s="289" t="s">
        <v>331</v>
      </c>
    </row>
    <row r="28" spans="1:12" ht="8.1" customHeight="1" x14ac:dyDescent="0.2">
      <c r="A28" s="37"/>
      <c r="B28" s="176"/>
      <c r="C28" s="177"/>
      <c r="D28" s="37"/>
      <c r="E28" s="293"/>
      <c r="F28" s="293"/>
      <c r="G28" s="293"/>
      <c r="H28" s="293"/>
      <c r="I28" s="293"/>
      <c r="L28" s="290"/>
    </row>
    <row r="29" spans="1:12" ht="60" customHeight="1" thickBot="1" x14ac:dyDescent="0.25">
      <c r="A29" s="35"/>
      <c r="B29" s="174"/>
      <c r="C29" s="175" t="s">
        <v>36</v>
      </c>
      <c r="D29" s="36"/>
      <c r="E29" s="274" t="str">
        <f>T('2. Main data'!A17)</f>
        <v>SO3.1 | Decreasing employment inequalities among the regions with a view to improving the level of employment within the programming region</v>
      </c>
      <c r="F29" s="274"/>
      <c r="G29" s="274"/>
      <c r="H29" s="274"/>
      <c r="I29" s="274"/>
      <c r="L29" s="291"/>
    </row>
    <row r="30" spans="1:12" ht="8.1" customHeight="1" thickBot="1" x14ac:dyDescent="0.25">
      <c r="B30" s="152"/>
      <c r="C30" s="178"/>
      <c r="E30" s="70"/>
      <c r="F30" s="70"/>
      <c r="G30" s="70"/>
      <c r="H30" s="70"/>
      <c r="I30" s="70"/>
    </row>
    <row r="31" spans="1:12" ht="30" customHeight="1" thickBot="1" x14ac:dyDescent="0.25">
      <c r="A31" s="35"/>
      <c r="B31" s="174"/>
      <c r="C31" s="175"/>
      <c r="D31" s="36"/>
      <c r="E31" s="292"/>
      <c r="F31" s="292"/>
      <c r="G31" s="292"/>
      <c r="H31" s="292"/>
      <c r="I31" s="292"/>
      <c r="L31" s="281" t="s">
        <v>332</v>
      </c>
    </row>
    <row r="32" spans="1:12" ht="8.1" customHeight="1" thickBot="1" x14ac:dyDescent="0.25">
      <c r="B32" s="152"/>
      <c r="C32" s="178"/>
      <c r="E32" s="64"/>
      <c r="F32" s="64"/>
      <c r="G32" s="64"/>
      <c r="H32" s="64"/>
      <c r="I32" s="64"/>
      <c r="L32" s="281"/>
    </row>
    <row r="33" spans="1:12" ht="45" customHeight="1" thickBot="1" x14ac:dyDescent="0.25">
      <c r="A33" s="35"/>
      <c r="B33" s="174"/>
      <c r="C33" s="175"/>
      <c r="D33" s="36"/>
      <c r="E33" s="292"/>
      <c r="F33" s="292"/>
      <c r="G33" s="292"/>
      <c r="H33" s="292"/>
      <c r="I33" s="292"/>
      <c r="L33" s="281"/>
    </row>
    <row r="34" spans="1:12" ht="8.1" customHeight="1" x14ac:dyDescent="0.2">
      <c r="A34" s="30"/>
      <c r="B34" s="30"/>
      <c r="C34" s="30"/>
      <c r="D34" s="30"/>
      <c r="E34" s="30"/>
      <c r="F34" s="30"/>
      <c r="G34" s="30"/>
      <c r="H34" s="30"/>
      <c r="I34" s="30"/>
      <c r="J34" s="30"/>
    </row>
    <row r="35" spans="1:12" ht="30" customHeight="1" x14ac:dyDescent="0.2">
      <c r="A35" s="30"/>
      <c r="B35" s="30"/>
      <c r="C35" s="30"/>
      <c r="D35" s="30"/>
      <c r="E35" s="30"/>
      <c r="F35" s="30"/>
      <c r="G35" s="30"/>
      <c r="H35" s="30"/>
      <c r="I35" s="30"/>
      <c r="J35" s="30"/>
    </row>
    <row r="36" spans="1:12" ht="39.950000000000003" customHeight="1" x14ac:dyDescent="0.2">
      <c r="A36" s="30"/>
      <c r="B36" s="30"/>
      <c r="C36" s="30"/>
      <c r="D36" s="30"/>
      <c r="E36" s="30"/>
      <c r="F36" s="30"/>
      <c r="G36" s="30"/>
      <c r="H36" s="30"/>
      <c r="I36" s="30"/>
      <c r="J36" s="30"/>
    </row>
    <row r="37" spans="1:12" ht="8.1" customHeight="1" x14ac:dyDescent="0.2">
      <c r="A37" s="30"/>
      <c r="B37" s="30"/>
      <c r="C37" s="30"/>
      <c r="D37" s="30"/>
      <c r="E37" s="30"/>
      <c r="F37" s="30"/>
      <c r="G37" s="30"/>
      <c r="H37" s="30"/>
      <c r="I37" s="30"/>
      <c r="J37" s="30"/>
    </row>
    <row r="38" spans="1:12" ht="20.100000000000001" customHeight="1" x14ac:dyDescent="0.2">
      <c r="A38" s="30"/>
      <c r="B38" s="30"/>
      <c r="C38" s="30"/>
      <c r="D38" s="30"/>
      <c r="E38" s="30"/>
      <c r="F38" s="30"/>
      <c r="G38" s="30"/>
      <c r="H38" s="30"/>
      <c r="I38" s="30"/>
      <c r="J38" s="30"/>
    </row>
    <row r="39" spans="1:12" ht="24.95" customHeight="1" x14ac:dyDescent="0.2">
      <c r="A39" s="30"/>
      <c r="B39" s="30"/>
      <c r="C39" s="30"/>
      <c r="D39" s="30"/>
      <c r="E39" s="30"/>
      <c r="F39" s="30"/>
      <c r="G39" s="30"/>
      <c r="H39" s="30"/>
      <c r="I39" s="30"/>
      <c r="J39" s="30"/>
    </row>
    <row r="40" spans="1:12" ht="30" customHeight="1" x14ac:dyDescent="0.2">
      <c r="A40" s="30"/>
      <c r="B40" s="30"/>
      <c r="C40" s="30"/>
      <c r="D40" s="30"/>
      <c r="E40" s="30"/>
      <c r="F40" s="30"/>
      <c r="G40" s="30"/>
      <c r="H40" s="30"/>
      <c r="I40" s="30"/>
      <c r="J40" s="30"/>
    </row>
    <row r="41" spans="1:12" x14ac:dyDescent="0.2">
      <c r="A41" s="30"/>
      <c r="B41" s="30"/>
      <c r="C41" s="30"/>
      <c r="D41" s="30"/>
      <c r="E41" s="30"/>
      <c r="F41" s="30"/>
      <c r="G41" s="30"/>
      <c r="H41" s="30"/>
      <c r="I41" s="30"/>
      <c r="J41" s="30"/>
    </row>
    <row r="42" spans="1:12" x14ac:dyDescent="0.2">
      <c r="A42" s="30"/>
      <c r="B42" s="30"/>
      <c r="C42" s="30"/>
      <c r="D42" s="30"/>
      <c r="E42" s="30"/>
      <c r="F42" s="30"/>
      <c r="G42" s="30"/>
      <c r="H42" s="30"/>
      <c r="I42" s="30"/>
      <c r="J42" s="30"/>
    </row>
    <row r="43" spans="1:12" x14ac:dyDescent="0.2">
      <c r="A43" s="30"/>
      <c r="B43" s="30"/>
      <c r="C43" s="30"/>
      <c r="D43" s="30"/>
      <c r="E43" s="30"/>
      <c r="F43" s="30"/>
      <c r="G43" s="30"/>
      <c r="H43" s="30"/>
      <c r="I43" s="30"/>
      <c r="J43" s="30"/>
    </row>
  </sheetData>
  <sheetProtection password="C721" sheet="1" objects="1" scenarios="1" formatRows="0" selectLockedCells="1"/>
  <customSheetViews>
    <customSheetView guid="{9B195D69-7D5B-406D-87D2-41910A2F61D3}" scale="160" showGridLines="0" fitToPage="1" topLeftCell="A10">
      <selection activeCell="L9" sqref="L9:M9"/>
      <pageMargins left="0.7" right="0.7" top="0.75" bottom="0.75" header="0.3" footer="0.3"/>
      <pageSetup paperSize="9" scale="93" fitToHeight="0" orientation="portrait" r:id="rId1"/>
    </customSheetView>
  </customSheetViews>
  <mergeCells count="26">
    <mergeCell ref="L18:L21"/>
    <mergeCell ref="L23:L24"/>
    <mergeCell ref="L31:L33"/>
    <mergeCell ref="A1:J1"/>
    <mergeCell ref="L3:L10"/>
    <mergeCell ref="L12:L16"/>
    <mergeCell ref="L27:L29"/>
    <mergeCell ref="E31:I31"/>
    <mergeCell ref="E33:I33"/>
    <mergeCell ref="E28:I28"/>
    <mergeCell ref="E29:I29"/>
    <mergeCell ref="E27:I27"/>
    <mergeCell ref="E22:I22"/>
    <mergeCell ref="E23:I23"/>
    <mergeCell ref="E24:I24"/>
    <mergeCell ref="E25:I25"/>
    <mergeCell ref="E21:I21"/>
    <mergeCell ref="B13:I16"/>
    <mergeCell ref="A4:C4"/>
    <mergeCell ref="E4:J4"/>
    <mergeCell ref="B21:C21"/>
    <mergeCell ref="A3:C3"/>
    <mergeCell ref="E3:J3"/>
    <mergeCell ref="B17:I17"/>
    <mergeCell ref="E19:I19"/>
    <mergeCell ref="E20:I20"/>
  </mergeCells>
  <conditionalFormatting sqref="E19 E22:E26 E31:E32">
    <cfRule type="notContainsBlanks" dxfId="218" priority="4">
      <formula>LEN(TRIM(E19))&gt;0</formula>
    </cfRule>
  </conditionalFormatting>
  <conditionalFormatting sqref="E27:E30">
    <cfRule type="notContainsBlanks" dxfId="217" priority="3">
      <formula>LEN(TRIM(E27))&gt;0</formula>
    </cfRule>
  </conditionalFormatting>
  <conditionalFormatting sqref="E21">
    <cfRule type="notContainsBlanks" dxfId="216" priority="2">
      <formula>LEN(TRIM(E21))&gt;0</formula>
    </cfRule>
  </conditionalFormatting>
  <conditionalFormatting sqref="E33">
    <cfRule type="notContainsBlanks" dxfId="215" priority="1">
      <formula>LEN(TRIM(E33))&gt;0</formula>
    </cfRule>
  </conditionalFormatting>
  <dataValidations disablePrompts="1" count="1">
    <dataValidation type="textLength" operator="lessThanOrEqual" allowBlank="1" showInputMessage="1" showErrorMessage="1" sqref="A4">
      <formula1>200</formula1>
    </dataValidation>
  </dataValidations>
  <pageMargins left="0.7" right="0.7" top="0.75" bottom="0.75" header="0.3" footer="0.3"/>
  <pageSetup paperSize="9" orientation="portrait" r:id="rId2"/>
  <headerFooter>
    <oddHeader>&amp;R&amp;"Arial,Dőlt"AF_v1.02</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9"/>
  <sheetViews>
    <sheetView showGridLines="0" zoomScale="115" zoomScaleNormal="115" workbookViewId="0">
      <selection activeCell="B5" sqref="B5"/>
    </sheetView>
  </sheetViews>
  <sheetFormatPr defaultRowHeight="11.25" x14ac:dyDescent="0.2"/>
  <cols>
    <col min="1" max="1" width="36.85546875" style="47" customWidth="1"/>
    <col min="2" max="7" width="16.7109375" style="100" customWidth="1"/>
    <col min="8" max="8" width="18.7109375" style="47" customWidth="1"/>
    <col min="9" max="9" width="12.7109375" style="101" customWidth="1"/>
    <col min="10" max="10" width="2.7109375" style="47" customWidth="1"/>
    <col min="11" max="11" width="50.7109375" style="47" customWidth="1"/>
    <col min="12" max="16384" width="9.140625" style="47"/>
  </cols>
  <sheetData>
    <row r="1" spans="1:11" ht="30" customHeight="1" x14ac:dyDescent="0.2">
      <c r="A1" s="109" t="s">
        <v>267</v>
      </c>
      <c r="B1" s="99"/>
      <c r="C1" s="99"/>
      <c r="D1" s="99"/>
      <c r="E1" s="99"/>
      <c r="F1" s="99"/>
      <c r="G1" s="99"/>
      <c r="H1" s="99"/>
      <c r="I1" s="113" t="s">
        <v>197</v>
      </c>
    </row>
    <row r="2" spans="1:11" ht="6" customHeight="1" thickBot="1" x14ac:dyDescent="0.25">
      <c r="H2" s="100"/>
    </row>
    <row r="3" spans="1:11" ht="39.950000000000003" customHeight="1" thickBot="1" x14ac:dyDescent="0.25">
      <c r="A3" s="111" t="s">
        <v>292</v>
      </c>
      <c r="B3" s="150" t="str">
        <f>CONCATENATE("LB",CHAR(10),IF(ISBLANK('5.3 Project2'!B13),"",VLOOKUP('5.3 Project2'!B13,'Hidden data'!$B$47:$H$58,2,)))</f>
        <v xml:space="preserve">LB
</v>
      </c>
      <c r="C3" s="129" t="str">
        <f>CONCATENATE("B2",CHAR(10),IF(ISBLANK('5.3 Project2'!B14),"",VLOOKUP('5.3 Project2'!B14,'Hidden data'!$B$47:$H$58,2,)))</f>
        <v xml:space="preserve">B2
</v>
      </c>
      <c r="D3" s="150" t="str">
        <f>CONCATENATE("B3",CHAR(10),IF(ISBLANK('5.3 Project2'!B15),"",VLOOKUP('5.3 Project2'!B15,'Hidden data'!$B$47:$H$58,2,)))</f>
        <v xml:space="preserve">B3
</v>
      </c>
      <c r="E3" s="129" t="str">
        <f>CONCATENATE("B4",CHAR(10),IF(ISBLANK('5.3 Project2'!B16),"",VLOOKUP('5.3 Project2'!B16,'Hidden data'!$B$47:$H$58,2,)))</f>
        <v xml:space="preserve">B4
</v>
      </c>
      <c r="F3" s="150" t="str">
        <f>CONCATENATE("B5",CHAR(10),IF(ISBLANK('5.3 Project2'!B17),"",VLOOKUP('5.3 Project2'!B17,'Hidden data'!$B$47:$H$58,2,)))</f>
        <v xml:space="preserve">B5
</v>
      </c>
      <c r="G3" s="129" t="str">
        <f>CONCATENATE("B6",CHAR(10),IF(ISBLANK('5.3 Project2'!B18),"",VLOOKUP('5.3 Project2'!B18,'Hidden data'!$B$47:$H$58,2,)))</f>
        <v xml:space="preserve">B6
</v>
      </c>
      <c r="H3" s="151" t="s">
        <v>74</v>
      </c>
      <c r="I3" s="155" t="s">
        <v>143</v>
      </c>
      <c r="K3" s="222" t="s">
        <v>366</v>
      </c>
    </row>
    <row r="4" spans="1:11" ht="6" customHeight="1" thickBot="1" x14ac:dyDescent="0.25">
      <c r="H4" s="100"/>
    </row>
    <row r="5" spans="1:11" ht="20.100000000000001" customHeight="1" thickBot="1" x14ac:dyDescent="0.25">
      <c r="A5" s="220" t="s">
        <v>356</v>
      </c>
      <c r="B5" s="223"/>
      <c r="C5" s="223"/>
      <c r="D5" s="223"/>
      <c r="E5" s="223"/>
      <c r="F5" s="223"/>
      <c r="G5" s="223"/>
      <c r="H5" s="218"/>
      <c r="I5" s="219"/>
      <c r="K5" s="281" t="s">
        <v>372</v>
      </c>
    </row>
    <row r="6" spans="1:11" ht="6" customHeight="1" thickBot="1" x14ac:dyDescent="0.25">
      <c r="H6" s="100"/>
      <c r="K6" s="281"/>
    </row>
    <row r="7" spans="1:11" s="40" customFormat="1" ht="20.100000000000001" customHeight="1" thickBot="1" x14ac:dyDescent="0.25">
      <c r="A7" s="94" t="s">
        <v>76</v>
      </c>
      <c r="B7" s="134">
        <f>SUM(B8)</f>
        <v>0</v>
      </c>
      <c r="C7" s="134">
        <f t="shared" ref="C7:H7" si="0">SUM(C8)</f>
        <v>0</v>
      </c>
      <c r="D7" s="134">
        <f t="shared" si="0"/>
        <v>0</v>
      </c>
      <c r="E7" s="95">
        <f t="shared" si="0"/>
        <v>0</v>
      </c>
      <c r="F7" s="134">
        <f t="shared" si="0"/>
        <v>0</v>
      </c>
      <c r="G7" s="95">
        <f t="shared" si="0"/>
        <v>0</v>
      </c>
      <c r="H7" s="136">
        <f t="shared" si="0"/>
        <v>0</v>
      </c>
      <c r="I7" s="96" t="str">
        <f>IF((H50&gt;0),H7/H50,"")</f>
        <v/>
      </c>
      <c r="K7" s="281"/>
    </row>
    <row r="8" spans="1:11" ht="20.100000000000001" customHeight="1" thickBot="1" x14ac:dyDescent="0.25">
      <c r="A8" s="102" t="s">
        <v>196</v>
      </c>
      <c r="B8" s="141"/>
      <c r="C8" s="141"/>
      <c r="D8" s="141"/>
      <c r="E8" s="141"/>
      <c r="F8" s="141"/>
      <c r="G8" s="141"/>
      <c r="H8" s="137">
        <f>SUM(B8:G8)</f>
        <v>0</v>
      </c>
      <c r="I8" s="104"/>
      <c r="K8" s="281"/>
    </row>
    <row r="9" spans="1:11" ht="15" customHeight="1" thickBot="1" x14ac:dyDescent="0.25">
      <c r="A9" s="105" t="s">
        <v>120</v>
      </c>
      <c r="B9" s="48"/>
      <c r="C9" s="48"/>
      <c r="D9" s="48"/>
      <c r="E9" s="48"/>
      <c r="F9" s="48"/>
      <c r="G9" s="48"/>
      <c r="H9" s="48"/>
      <c r="I9" s="90" t="str">
        <f>CONCATENATE(LEN(A10),"/",1000)</f>
        <v>0/1000</v>
      </c>
      <c r="K9" s="281"/>
    </row>
    <row r="10" spans="1:11" ht="99.95" customHeight="1" thickBot="1" x14ac:dyDescent="0.25">
      <c r="A10" s="403"/>
      <c r="B10" s="404"/>
      <c r="C10" s="404"/>
      <c r="D10" s="404"/>
      <c r="E10" s="404"/>
      <c r="F10" s="404"/>
      <c r="G10" s="404"/>
      <c r="H10" s="404"/>
      <c r="I10" s="405"/>
      <c r="K10" s="281"/>
    </row>
    <row r="11" spans="1:11" ht="6" customHeight="1" thickBot="1" x14ac:dyDescent="0.25">
      <c r="H11" s="100"/>
      <c r="K11" s="281"/>
    </row>
    <row r="12" spans="1:11" s="40" customFormat="1" ht="20.100000000000001" customHeight="1" thickBot="1" x14ac:dyDescent="0.25">
      <c r="A12" s="94" t="s">
        <v>77</v>
      </c>
      <c r="B12" s="134">
        <f t="shared" ref="B12:H12" si="1">SUM(B13,B14)</f>
        <v>0</v>
      </c>
      <c r="C12" s="134">
        <f t="shared" si="1"/>
        <v>0</v>
      </c>
      <c r="D12" s="134">
        <f t="shared" si="1"/>
        <v>0</v>
      </c>
      <c r="E12" s="95">
        <f t="shared" si="1"/>
        <v>0</v>
      </c>
      <c r="F12" s="134">
        <f t="shared" si="1"/>
        <v>0</v>
      </c>
      <c r="G12" s="95">
        <f t="shared" si="1"/>
        <v>0</v>
      </c>
      <c r="H12" s="136">
        <f t="shared" si="1"/>
        <v>0</v>
      </c>
      <c r="I12" s="96" t="str">
        <f>IF((H50&gt;0),H12/H50,"")</f>
        <v/>
      </c>
      <c r="K12" s="281"/>
    </row>
    <row r="13" spans="1:11" ht="20.100000000000001" customHeight="1" thickBot="1" x14ac:dyDescent="0.25">
      <c r="A13" s="102" t="s">
        <v>119</v>
      </c>
      <c r="B13" s="138"/>
      <c r="C13" s="138"/>
      <c r="D13" s="138"/>
      <c r="E13" s="138"/>
      <c r="F13" s="138"/>
      <c r="G13" s="138"/>
      <c r="H13" s="139">
        <f>SUM(B13:G13)</f>
        <v>0</v>
      </c>
      <c r="I13" s="104"/>
      <c r="K13" s="281"/>
    </row>
    <row r="14" spans="1:11" ht="20.100000000000001" customHeight="1" thickBot="1" x14ac:dyDescent="0.25">
      <c r="A14" s="102" t="s">
        <v>78</v>
      </c>
      <c r="B14" s="135"/>
      <c r="C14" s="135"/>
      <c r="D14" s="135"/>
      <c r="E14" s="135"/>
      <c r="F14" s="135"/>
      <c r="G14" s="135"/>
      <c r="H14" s="137">
        <f>SUM(B14:G14)</f>
        <v>0</v>
      </c>
      <c r="I14" s="104"/>
      <c r="K14" s="281"/>
    </row>
    <row r="15" spans="1:11" ht="15" customHeight="1" thickBot="1" x14ac:dyDescent="0.25">
      <c r="A15" s="105" t="s">
        <v>120</v>
      </c>
      <c r="B15" s="48"/>
      <c r="C15" s="48"/>
      <c r="D15" s="48"/>
      <c r="E15" s="48"/>
      <c r="F15" s="48"/>
      <c r="G15" s="48"/>
      <c r="H15" s="48"/>
      <c r="I15" s="90" t="str">
        <f>CONCATENATE(LEN(A16),"/",1000)</f>
        <v>0/1000</v>
      </c>
      <c r="K15" s="197"/>
    </row>
    <row r="16" spans="1:11" ht="99.95" customHeight="1" thickBot="1" x14ac:dyDescent="0.25">
      <c r="A16" s="406"/>
      <c r="B16" s="407"/>
      <c r="C16" s="407"/>
      <c r="D16" s="407"/>
      <c r="E16" s="407"/>
      <c r="F16" s="407"/>
      <c r="G16" s="407"/>
      <c r="H16" s="407"/>
      <c r="I16" s="408"/>
      <c r="K16" s="205" t="s">
        <v>363</v>
      </c>
    </row>
    <row r="17" spans="1:11" ht="6" customHeight="1" thickBot="1" x14ac:dyDescent="0.25">
      <c r="H17" s="100"/>
      <c r="K17" s="197"/>
    </row>
    <row r="18" spans="1:11" s="40" customFormat="1" ht="20.100000000000001" customHeight="1" thickBot="1" x14ac:dyDescent="0.25">
      <c r="A18" s="94" t="s">
        <v>79</v>
      </c>
      <c r="B18" s="134">
        <f>SUM(B19)</f>
        <v>0</v>
      </c>
      <c r="C18" s="134">
        <f t="shared" ref="C18:H18" si="2">SUM(C19)</f>
        <v>0</v>
      </c>
      <c r="D18" s="95">
        <f t="shared" si="2"/>
        <v>0</v>
      </c>
      <c r="E18" s="134">
        <f t="shared" si="2"/>
        <v>0</v>
      </c>
      <c r="F18" s="95">
        <f t="shared" si="2"/>
        <v>0</v>
      </c>
      <c r="G18" s="134">
        <f t="shared" si="2"/>
        <v>0</v>
      </c>
      <c r="H18" s="136">
        <f t="shared" si="2"/>
        <v>0</v>
      </c>
      <c r="I18" s="96" t="str">
        <f>IF((H50&gt;0),H18/H50,"")</f>
        <v/>
      </c>
      <c r="K18" s="281" t="s">
        <v>362</v>
      </c>
    </row>
    <row r="19" spans="1:11" ht="20.100000000000001" customHeight="1" thickBot="1" x14ac:dyDescent="0.25">
      <c r="A19" s="140" t="s">
        <v>195</v>
      </c>
      <c r="B19" s="160">
        <f t="shared" ref="B19:G19" si="3">B12*0.15</f>
        <v>0</v>
      </c>
      <c r="C19" s="160">
        <f t="shared" si="3"/>
        <v>0</v>
      </c>
      <c r="D19" s="161">
        <f t="shared" si="3"/>
        <v>0</v>
      </c>
      <c r="E19" s="160">
        <f t="shared" si="3"/>
        <v>0</v>
      </c>
      <c r="F19" s="161">
        <f t="shared" si="3"/>
        <v>0</v>
      </c>
      <c r="G19" s="160">
        <f t="shared" si="3"/>
        <v>0</v>
      </c>
      <c r="H19" s="142">
        <f>SUM(B19:G19)</f>
        <v>0</v>
      </c>
      <c r="I19" s="143"/>
      <c r="K19" s="281"/>
    </row>
    <row r="20" spans="1:11" ht="6" customHeight="1" thickBot="1" x14ac:dyDescent="0.25">
      <c r="H20" s="130"/>
      <c r="I20" s="106"/>
      <c r="K20" s="281"/>
    </row>
    <row r="21" spans="1:11" s="40" customFormat="1" ht="20.100000000000001" customHeight="1" thickBot="1" x14ac:dyDescent="0.25">
      <c r="A21" s="94" t="s">
        <v>367</v>
      </c>
      <c r="B21" s="134">
        <f>SUM(B22:B24)</f>
        <v>0</v>
      </c>
      <c r="C21" s="134">
        <f t="shared" ref="C21:G21" si="4">SUM(C22:C24)</f>
        <v>0</v>
      </c>
      <c r="D21" s="134">
        <f t="shared" si="4"/>
        <v>0</v>
      </c>
      <c r="E21" s="134">
        <f t="shared" si="4"/>
        <v>0</v>
      </c>
      <c r="F21" s="134">
        <f t="shared" si="4"/>
        <v>0</v>
      </c>
      <c r="G21" s="134">
        <f t="shared" si="4"/>
        <v>0</v>
      </c>
      <c r="H21" s="136">
        <f>SUM(H22:H24)</f>
        <v>0</v>
      </c>
      <c r="I21" s="96" t="str">
        <f>IF((H50&gt;0),H21/H50,"")</f>
        <v/>
      </c>
      <c r="K21" s="281"/>
    </row>
    <row r="22" spans="1:11" ht="20.100000000000001" customHeight="1" thickBot="1" x14ac:dyDescent="0.25">
      <c r="A22" s="102" t="s">
        <v>102</v>
      </c>
      <c r="B22" s="138"/>
      <c r="C22" s="138"/>
      <c r="D22" s="138"/>
      <c r="E22" s="138"/>
      <c r="F22" s="138"/>
      <c r="G22" s="138"/>
      <c r="H22" s="139">
        <f>SUM(B22:G22)</f>
        <v>0</v>
      </c>
      <c r="I22" s="104"/>
      <c r="K22" s="281"/>
    </row>
    <row r="23" spans="1:11" ht="20.100000000000001" customHeight="1" thickBot="1" x14ac:dyDescent="0.25">
      <c r="A23" s="102" t="s">
        <v>368</v>
      </c>
      <c r="B23" s="138"/>
      <c r="C23" s="138"/>
      <c r="D23" s="138"/>
      <c r="E23" s="138"/>
      <c r="F23" s="138"/>
      <c r="G23" s="138"/>
      <c r="H23" s="139">
        <f t="shared" ref="H23:H24" si="5">SUM(B23:G23)</f>
        <v>0</v>
      </c>
      <c r="I23" s="104"/>
      <c r="K23" s="281"/>
    </row>
    <row r="24" spans="1:11" ht="20.100000000000001" customHeight="1" thickBot="1" x14ac:dyDescent="0.25">
      <c r="A24" s="102" t="s">
        <v>103</v>
      </c>
      <c r="B24" s="135"/>
      <c r="C24" s="135"/>
      <c r="D24" s="135"/>
      <c r="E24" s="135"/>
      <c r="F24" s="135"/>
      <c r="G24" s="135"/>
      <c r="H24" s="139">
        <f t="shared" si="5"/>
        <v>0</v>
      </c>
      <c r="I24" s="104"/>
      <c r="K24" s="281"/>
    </row>
    <row r="25" spans="1:11" ht="15" customHeight="1" thickBot="1" x14ac:dyDescent="0.25">
      <c r="A25" s="105" t="s">
        <v>120</v>
      </c>
      <c r="B25" s="48"/>
      <c r="C25" s="48"/>
      <c r="D25" s="48"/>
      <c r="E25" s="48"/>
      <c r="F25" s="48"/>
      <c r="G25" s="48"/>
      <c r="H25" s="48"/>
      <c r="I25" s="90" t="str">
        <f>CONCATENATE(LEN(A26),"/",1000)</f>
        <v>0/1000</v>
      </c>
      <c r="K25" s="197"/>
    </row>
    <row r="26" spans="1:11" ht="99.95" customHeight="1" thickBot="1" x14ac:dyDescent="0.25">
      <c r="A26" s="409"/>
      <c r="B26" s="410"/>
      <c r="C26" s="410"/>
      <c r="D26" s="410"/>
      <c r="E26" s="410"/>
      <c r="F26" s="410"/>
      <c r="G26" s="410"/>
      <c r="H26" s="410"/>
      <c r="I26" s="411"/>
      <c r="K26" s="205" t="s">
        <v>360</v>
      </c>
    </row>
    <row r="27" spans="1:11" ht="6" customHeight="1" thickBot="1" x14ac:dyDescent="0.25">
      <c r="H27" s="100"/>
      <c r="K27" s="197"/>
    </row>
    <row r="28" spans="1:11" s="40" customFormat="1" ht="20.100000000000001" customHeight="1" thickBot="1" x14ac:dyDescent="0.25">
      <c r="A28" s="94" t="s">
        <v>80</v>
      </c>
      <c r="B28" s="134">
        <f>SUM(B29:B34)</f>
        <v>0</v>
      </c>
      <c r="C28" s="134">
        <f t="shared" ref="C28:G28" si="6">SUM(C29:C34)</f>
        <v>0</v>
      </c>
      <c r="D28" s="134">
        <f t="shared" si="6"/>
        <v>0</v>
      </c>
      <c r="E28" s="134">
        <f t="shared" si="6"/>
        <v>0</v>
      </c>
      <c r="F28" s="134">
        <f t="shared" si="6"/>
        <v>0</v>
      </c>
      <c r="G28" s="134">
        <f t="shared" si="6"/>
        <v>0</v>
      </c>
      <c r="H28" s="136">
        <f>SUM(H29:H34)</f>
        <v>0</v>
      </c>
      <c r="I28" s="96" t="str">
        <f>IF((H50&gt;0),H28/H50,"")</f>
        <v/>
      </c>
      <c r="K28" s="281" t="s">
        <v>369</v>
      </c>
    </row>
    <row r="29" spans="1:11" ht="20.100000000000001" customHeight="1" thickBot="1" x14ac:dyDescent="0.25">
      <c r="A29" s="102" t="s">
        <v>104</v>
      </c>
      <c r="B29" s="138"/>
      <c r="C29" s="138"/>
      <c r="D29" s="138"/>
      <c r="E29" s="138"/>
      <c r="F29" s="138"/>
      <c r="G29" s="138"/>
      <c r="H29" s="139">
        <f>SUM(B29:G29)</f>
        <v>0</v>
      </c>
      <c r="I29" s="104"/>
      <c r="K29" s="281"/>
    </row>
    <row r="30" spans="1:11" ht="20.100000000000001" customHeight="1" thickBot="1" x14ac:dyDescent="0.25">
      <c r="A30" s="102" t="s">
        <v>182</v>
      </c>
      <c r="B30" s="138"/>
      <c r="C30" s="138"/>
      <c r="D30" s="138"/>
      <c r="E30" s="138"/>
      <c r="F30" s="138"/>
      <c r="G30" s="138"/>
      <c r="H30" s="139">
        <f t="shared" ref="H30:H34" si="7">SUM(B30:G30)</f>
        <v>0</v>
      </c>
      <c r="I30" s="104"/>
      <c r="K30" s="281"/>
    </row>
    <row r="31" spans="1:11" ht="20.100000000000001" customHeight="1" thickBot="1" x14ac:dyDescent="0.25">
      <c r="A31" s="102" t="s">
        <v>108</v>
      </c>
      <c r="B31" s="138"/>
      <c r="C31" s="138"/>
      <c r="D31" s="138"/>
      <c r="E31" s="138"/>
      <c r="F31" s="138"/>
      <c r="G31" s="138"/>
      <c r="H31" s="139">
        <f t="shared" si="7"/>
        <v>0</v>
      </c>
      <c r="I31" s="104"/>
      <c r="K31" s="281"/>
    </row>
    <row r="32" spans="1:11" ht="20.100000000000001" customHeight="1" thickBot="1" x14ac:dyDescent="0.25">
      <c r="A32" s="102" t="s">
        <v>183</v>
      </c>
      <c r="B32" s="248">
        <v>0</v>
      </c>
      <c r="C32" s="248">
        <v>0</v>
      </c>
      <c r="D32" s="248">
        <v>0</v>
      </c>
      <c r="E32" s="248">
        <v>0</v>
      </c>
      <c r="F32" s="248">
        <v>0</v>
      </c>
      <c r="G32" s="248">
        <v>0</v>
      </c>
      <c r="H32" s="139">
        <f t="shared" si="7"/>
        <v>0</v>
      </c>
      <c r="I32" s="104"/>
      <c r="K32" s="197"/>
    </row>
    <row r="33" spans="1:11" ht="30" customHeight="1" thickBot="1" x14ac:dyDescent="0.25">
      <c r="A33" s="107" t="s">
        <v>106</v>
      </c>
      <c r="B33" s="138"/>
      <c r="C33" s="138"/>
      <c r="D33" s="138"/>
      <c r="E33" s="138"/>
      <c r="F33" s="138"/>
      <c r="G33" s="138"/>
      <c r="H33" s="139">
        <f t="shared" si="7"/>
        <v>0</v>
      </c>
      <c r="I33" s="104"/>
      <c r="K33" s="281" t="s">
        <v>361</v>
      </c>
    </row>
    <row r="34" spans="1:11" ht="20.100000000000001" customHeight="1" thickBot="1" x14ac:dyDescent="0.25">
      <c r="A34" s="102" t="s">
        <v>105</v>
      </c>
      <c r="B34" s="135"/>
      <c r="C34" s="135"/>
      <c r="D34" s="135"/>
      <c r="E34" s="135"/>
      <c r="F34" s="135"/>
      <c r="G34" s="135"/>
      <c r="H34" s="139">
        <f t="shared" si="7"/>
        <v>0</v>
      </c>
      <c r="I34" s="104"/>
      <c r="K34" s="281"/>
    </row>
    <row r="35" spans="1:11" ht="15" customHeight="1" thickBot="1" x14ac:dyDescent="0.25">
      <c r="A35" s="105" t="s">
        <v>120</v>
      </c>
      <c r="B35" s="48"/>
      <c r="C35" s="48"/>
      <c r="D35" s="48"/>
      <c r="E35" s="48"/>
      <c r="F35" s="48"/>
      <c r="G35" s="48"/>
      <c r="H35" s="48"/>
      <c r="I35" s="90" t="str">
        <f>CONCATENATE(LEN(A36),"/",1000)</f>
        <v>0/1000</v>
      </c>
      <c r="K35" s="281"/>
    </row>
    <row r="36" spans="1:11" ht="99.95" customHeight="1" thickBot="1" x14ac:dyDescent="0.25">
      <c r="A36" s="402"/>
      <c r="B36" s="402"/>
      <c r="C36" s="402"/>
      <c r="D36" s="402"/>
      <c r="E36" s="402"/>
      <c r="F36" s="402"/>
      <c r="G36" s="402"/>
      <c r="H36" s="402"/>
      <c r="I36" s="402"/>
      <c r="K36" s="281"/>
    </row>
    <row r="37" spans="1:11" ht="6" customHeight="1" thickBot="1" x14ac:dyDescent="0.25">
      <c r="H37" s="100"/>
      <c r="K37" s="281"/>
    </row>
    <row r="38" spans="1:11" s="40" customFormat="1" ht="20.100000000000001" customHeight="1" thickBot="1" x14ac:dyDescent="0.25">
      <c r="A38" s="94" t="s">
        <v>81</v>
      </c>
      <c r="B38" s="134">
        <f>SUM(B39:B40)</f>
        <v>0</v>
      </c>
      <c r="C38" s="134">
        <f t="shared" ref="C38:G38" si="8">SUM(C39:C40)</f>
        <v>0</v>
      </c>
      <c r="D38" s="134">
        <f t="shared" si="8"/>
        <v>0</v>
      </c>
      <c r="E38" s="134">
        <f t="shared" si="8"/>
        <v>0</v>
      </c>
      <c r="F38" s="134">
        <f t="shared" si="8"/>
        <v>0</v>
      </c>
      <c r="G38" s="134">
        <f t="shared" si="8"/>
        <v>0</v>
      </c>
      <c r="H38" s="136">
        <f>SUM(H39:H40)</f>
        <v>0</v>
      </c>
      <c r="I38" s="96" t="str">
        <f>IF((H50&gt;0),H38/H50,"")</f>
        <v/>
      </c>
      <c r="K38" s="281"/>
    </row>
    <row r="39" spans="1:11" ht="20.100000000000001" customHeight="1" thickBot="1" x14ac:dyDescent="0.25">
      <c r="A39" s="102" t="s">
        <v>370</v>
      </c>
      <c r="B39" s="138"/>
      <c r="C39" s="138"/>
      <c r="D39" s="138"/>
      <c r="E39" s="138"/>
      <c r="F39" s="138"/>
      <c r="G39" s="138"/>
      <c r="H39" s="139">
        <f>SUM(B39:G39)</f>
        <v>0</v>
      </c>
      <c r="I39" s="104"/>
      <c r="K39" s="281"/>
    </row>
    <row r="40" spans="1:11" ht="20.100000000000001" customHeight="1" thickBot="1" x14ac:dyDescent="0.25">
      <c r="A40" s="102" t="s">
        <v>371</v>
      </c>
      <c r="B40" s="135"/>
      <c r="C40" s="135"/>
      <c r="D40" s="135"/>
      <c r="E40" s="135"/>
      <c r="F40" s="135"/>
      <c r="G40" s="135"/>
      <c r="H40" s="139">
        <f>SUM(B40:G40)</f>
        <v>0</v>
      </c>
      <c r="I40" s="104"/>
      <c r="K40" s="281"/>
    </row>
    <row r="41" spans="1:11" ht="15" customHeight="1" thickBot="1" x14ac:dyDescent="0.25">
      <c r="A41" s="105" t="s">
        <v>120</v>
      </c>
      <c r="B41" s="48"/>
      <c r="C41" s="48"/>
      <c r="D41" s="48"/>
      <c r="E41" s="48"/>
      <c r="F41" s="48"/>
      <c r="G41" s="48"/>
      <c r="H41" s="48"/>
      <c r="I41" s="90" t="str">
        <f>CONCATENATE(LEN(A42),"/",1000)</f>
        <v>0/1000</v>
      </c>
      <c r="K41" s="281"/>
    </row>
    <row r="42" spans="1:11" ht="99.95" customHeight="1" thickBot="1" x14ac:dyDescent="0.25">
      <c r="A42" s="402"/>
      <c r="B42" s="402"/>
      <c r="C42" s="402"/>
      <c r="D42" s="402"/>
      <c r="E42" s="402"/>
      <c r="F42" s="402"/>
      <c r="G42" s="402"/>
      <c r="H42" s="402"/>
      <c r="I42" s="402"/>
      <c r="K42" s="281"/>
    </row>
    <row r="43" spans="1:11" ht="6" customHeight="1" thickBot="1" x14ac:dyDescent="0.25">
      <c r="H43" s="100"/>
      <c r="K43" s="197"/>
    </row>
    <row r="44" spans="1:11" s="40" customFormat="1" ht="20.100000000000001" customHeight="1" thickBot="1" x14ac:dyDescent="0.25">
      <c r="A44" s="94" t="s">
        <v>82</v>
      </c>
      <c r="B44" s="134">
        <f>SUM(B45:B46)</f>
        <v>0</v>
      </c>
      <c r="C44" s="134">
        <f t="shared" ref="C44:G44" si="9">SUM(C45:C46)</f>
        <v>0</v>
      </c>
      <c r="D44" s="134">
        <f t="shared" si="9"/>
        <v>0</v>
      </c>
      <c r="E44" s="134">
        <f t="shared" si="9"/>
        <v>0</v>
      </c>
      <c r="F44" s="134">
        <f t="shared" si="9"/>
        <v>0</v>
      </c>
      <c r="G44" s="134">
        <f t="shared" si="9"/>
        <v>0</v>
      </c>
      <c r="H44" s="136">
        <f>SUM(H45:H46)</f>
        <v>0</v>
      </c>
      <c r="I44" s="96" t="str">
        <f>IF((H50&gt;0),H44/H50,"")</f>
        <v/>
      </c>
      <c r="K44" s="281" t="s">
        <v>364</v>
      </c>
    </row>
    <row r="45" spans="1:11" ht="30" customHeight="1" thickBot="1" x14ac:dyDescent="0.25">
      <c r="A45" s="107" t="s">
        <v>107</v>
      </c>
      <c r="B45" s="138"/>
      <c r="C45" s="138"/>
      <c r="D45" s="138"/>
      <c r="E45" s="138"/>
      <c r="F45" s="138"/>
      <c r="G45" s="138"/>
      <c r="H45" s="139">
        <f>SUM(B45:G45)</f>
        <v>0</v>
      </c>
      <c r="I45" s="104"/>
      <c r="K45" s="281"/>
    </row>
    <row r="46" spans="1:11" ht="20.100000000000001" customHeight="1" thickBot="1" x14ac:dyDescent="0.25">
      <c r="A46" s="107" t="s">
        <v>83</v>
      </c>
      <c r="B46" s="135"/>
      <c r="C46" s="135"/>
      <c r="D46" s="135"/>
      <c r="E46" s="135"/>
      <c r="F46" s="135"/>
      <c r="G46" s="135"/>
      <c r="H46" s="139">
        <f>SUM(B46:G46)</f>
        <v>0</v>
      </c>
      <c r="I46" s="104"/>
      <c r="K46" s="281"/>
    </row>
    <row r="47" spans="1:11" ht="15" customHeight="1" thickBot="1" x14ac:dyDescent="0.25">
      <c r="A47" s="105" t="s">
        <v>120</v>
      </c>
      <c r="B47" s="48"/>
      <c r="C47" s="48"/>
      <c r="D47" s="48"/>
      <c r="E47" s="48"/>
      <c r="F47" s="48"/>
      <c r="G47" s="48"/>
      <c r="H47" s="48"/>
      <c r="I47" s="90" t="str">
        <f>CONCATENATE(LEN(A48),"/",1000)</f>
        <v>0/1000</v>
      </c>
      <c r="K47" s="281"/>
    </row>
    <row r="48" spans="1:11" ht="99.95" customHeight="1" thickBot="1" x14ac:dyDescent="0.25">
      <c r="A48" s="402"/>
      <c r="B48" s="402"/>
      <c r="C48" s="402"/>
      <c r="D48" s="402"/>
      <c r="E48" s="402"/>
      <c r="F48" s="402"/>
      <c r="G48" s="402"/>
      <c r="H48" s="402"/>
      <c r="I48" s="402"/>
      <c r="K48" s="281"/>
    </row>
    <row r="49" spans="1:11" ht="8.1" customHeight="1" thickBot="1" x14ac:dyDescent="0.25"/>
    <row r="50" spans="1:11" s="40" customFormat="1" ht="20.100000000000001" customHeight="1" thickBot="1" x14ac:dyDescent="0.25">
      <c r="A50" s="97" t="s">
        <v>74</v>
      </c>
      <c r="B50" s="148">
        <f t="shared" ref="B50:H50" si="10">SUM(B7,B12,B18,B21,B28,B38,B44)</f>
        <v>0</v>
      </c>
      <c r="C50" s="148">
        <f t="shared" si="10"/>
        <v>0</v>
      </c>
      <c r="D50" s="148">
        <f t="shared" si="10"/>
        <v>0</v>
      </c>
      <c r="E50" s="148">
        <f t="shared" si="10"/>
        <v>0</v>
      </c>
      <c r="F50" s="148">
        <f t="shared" si="10"/>
        <v>0</v>
      </c>
      <c r="G50" s="148">
        <f t="shared" si="10"/>
        <v>0</v>
      </c>
      <c r="H50" s="149">
        <f t="shared" si="10"/>
        <v>0</v>
      </c>
      <c r="I50" s="98" t="str">
        <f>IF((H50&gt;0),H50/H50,"")</f>
        <v/>
      </c>
      <c r="K50" s="281" t="s">
        <v>365</v>
      </c>
    </row>
    <row r="51" spans="1:11" ht="8.1" customHeight="1" thickBot="1" x14ac:dyDescent="0.25">
      <c r="K51" s="281"/>
    </row>
    <row r="52" spans="1:11" s="40" customFormat="1" ht="20.100000000000001" customHeight="1" thickBot="1" x14ac:dyDescent="0.25">
      <c r="A52" s="162" t="s">
        <v>285</v>
      </c>
      <c r="B52" s="171"/>
      <c r="C52" s="172"/>
      <c r="D52" s="171"/>
      <c r="E52" s="172"/>
      <c r="F52" s="171"/>
      <c r="G52" s="172"/>
      <c r="H52" s="163"/>
      <c r="I52" s="164"/>
      <c r="K52" s="281"/>
    </row>
    <row r="53" spans="1:11" s="40" customFormat="1" ht="20.100000000000001" customHeight="1" thickBot="1" x14ac:dyDescent="0.25">
      <c r="A53" s="126" t="s">
        <v>289</v>
      </c>
      <c r="B53" s="144" t="str">
        <f t="shared" ref="B53:G53" si="11">IF(ISBLANK(B52),"",ROUNDDOWN(B50*B52/100,2))</f>
        <v/>
      </c>
      <c r="C53" s="144" t="str">
        <f t="shared" si="11"/>
        <v/>
      </c>
      <c r="D53" s="144" t="str">
        <f t="shared" si="11"/>
        <v/>
      </c>
      <c r="E53" s="144" t="str">
        <f t="shared" si="11"/>
        <v/>
      </c>
      <c r="F53" s="144" t="str">
        <f t="shared" si="11"/>
        <v/>
      </c>
      <c r="G53" s="144" t="str">
        <f t="shared" si="11"/>
        <v/>
      </c>
      <c r="H53" s="145">
        <f>SUM(B53:G53)</f>
        <v>0</v>
      </c>
      <c r="I53" s="127"/>
      <c r="K53" s="281"/>
    </row>
    <row r="54" spans="1:11" ht="8.1" customHeight="1" thickBot="1" x14ac:dyDescent="0.25">
      <c r="K54" s="281"/>
    </row>
    <row r="55" spans="1:11" s="40" customFormat="1" ht="20.100000000000001" customHeight="1" thickBot="1" x14ac:dyDescent="0.25">
      <c r="A55" s="162" t="s">
        <v>313</v>
      </c>
      <c r="B55" s="165" t="str">
        <f>IF(ISBLANK(B52),"",B52/100-B57)</f>
        <v/>
      </c>
      <c r="C55" s="165" t="str">
        <f t="shared" ref="C55:G55" si="12">IF(ISBLANK(C52),"",C52/100-C57)</f>
        <v/>
      </c>
      <c r="D55" s="165" t="str">
        <f t="shared" si="12"/>
        <v/>
      </c>
      <c r="E55" s="165" t="str">
        <f t="shared" si="12"/>
        <v/>
      </c>
      <c r="F55" s="165" t="str">
        <f t="shared" si="12"/>
        <v/>
      </c>
      <c r="G55" s="165" t="str">
        <f t="shared" si="12"/>
        <v/>
      </c>
      <c r="H55" s="166" t="str">
        <f>IF(H50&gt;0,(ROUNDUP(H56/H50,2)),"")</f>
        <v/>
      </c>
      <c r="I55" s="167"/>
      <c r="K55" s="281"/>
    </row>
    <row r="56" spans="1:11" ht="20.100000000000001" customHeight="1" thickBot="1" x14ac:dyDescent="0.25">
      <c r="A56" s="81" t="s">
        <v>287</v>
      </c>
      <c r="B56" s="146" t="str">
        <f t="shared" ref="B56:G56" si="13">IF(ISBLANK(B52),"",ROUNDDOWN(B53-B58,2))</f>
        <v/>
      </c>
      <c r="C56" s="146" t="str">
        <f t="shared" si="13"/>
        <v/>
      </c>
      <c r="D56" s="146" t="str">
        <f t="shared" si="13"/>
        <v/>
      </c>
      <c r="E56" s="146" t="str">
        <f t="shared" si="13"/>
        <v/>
      </c>
      <c r="F56" s="146" t="str">
        <f t="shared" si="13"/>
        <v/>
      </c>
      <c r="G56" s="146" t="str">
        <f t="shared" si="13"/>
        <v/>
      </c>
      <c r="H56" s="147">
        <f>SUM(B56:G56)</f>
        <v>0</v>
      </c>
      <c r="I56" s="83"/>
      <c r="K56" s="281"/>
    </row>
    <row r="57" spans="1:11" s="40" customFormat="1" ht="20.100000000000001" customHeight="1" thickBot="1" x14ac:dyDescent="0.25">
      <c r="A57" s="162" t="s">
        <v>314</v>
      </c>
      <c r="B57" s="165" t="str">
        <f>IF(ISBLANK(B52),"",VLOOKUP('5.3 Project2'!F13,'Hidden data'!$F$18:$I$26,3,))</f>
        <v/>
      </c>
      <c r="C57" s="168" t="str">
        <f>IF(ISBLANK(C52),"",VLOOKUP('5.3 Project2'!F14,'Hidden data'!$F$18:$I$26,3,))</f>
        <v/>
      </c>
      <c r="D57" s="165" t="str">
        <f>IF(ISBLANK(D52),"",VLOOKUP('5.3 Project2'!F15,'Hidden data'!$F$18:$I$26,3,))</f>
        <v/>
      </c>
      <c r="E57" s="168" t="str">
        <f>IF(ISBLANK(E52),"",VLOOKUP('5.3 Project2'!F16,'Hidden data'!$F$18:$I$26,3,))</f>
        <v/>
      </c>
      <c r="F57" s="165" t="str">
        <f>IF(ISBLANK(F52),"",VLOOKUP('5.3 Project2'!F17,'Hidden data'!$F$18:$I$26,3,))</f>
        <v/>
      </c>
      <c r="G57" s="168" t="str">
        <f>IF(ISBLANK(G52),"",VLOOKUP('5.3 Project2'!F18,'Hidden data'!$F$18:$I$26,3,))</f>
        <v/>
      </c>
      <c r="H57" s="166" t="str">
        <f>IF(H50&gt;0,(ROUNDDOWN(H58/H50,2))," ")</f>
        <v xml:space="preserve"> </v>
      </c>
      <c r="I57" s="167"/>
      <c r="K57" s="281"/>
    </row>
    <row r="58" spans="1:11" ht="20.100000000000001" customHeight="1" thickBot="1" x14ac:dyDescent="0.25">
      <c r="A58" s="81" t="s">
        <v>288</v>
      </c>
      <c r="B58" s="146" t="str">
        <f>IF((ISBLANK(B52)),"",ROUNDDOWN((B50*B57),2))</f>
        <v/>
      </c>
      <c r="C58" s="146" t="str">
        <f t="shared" ref="C58:G58" si="14">IF((ISBLANK(C52)),"",ROUNDDOWN((C50*C57),2))</f>
        <v/>
      </c>
      <c r="D58" s="146" t="str">
        <f t="shared" si="14"/>
        <v/>
      </c>
      <c r="E58" s="146" t="str">
        <f t="shared" si="14"/>
        <v/>
      </c>
      <c r="F58" s="146" t="str">
        <f t="shared" si="14"/>
        <v/>
      </c>
      <c r="G58" s="146" t="str">
        <f t="shared" si="14"/>
        <v/>
      </c>
      <c r="H58" s="147">
        <f>SUM(B58:G58)</f>
        <v>0</v>
      </c>
      <c r="I58" s="83"/>
      <c r="K58" s="281"/>
    </row>
    <row r="59" spans="1:11" ht="8.1" customHeight="1" thickBot="1" x14ac:dyDescent="0.25"/>
    <row r="60" spans="1:11" s="40" customFormat="1" ht="20.100000000000001" customHeight="1" thickBot="1" x14ac:dyDescent="0.25">
      <c r="A60" s="162" t="s">
        <v>286</v>
      </c>
      <c r="B60" s="169" t="str">
        <f t="shared" ref="B60:G60" si="15">IF(ISBLANK(B52),"",100-B52)</f>
        <v/>
      </c>
      <c r="C60" s="170" t="str">
        <f t="shared" si="15"/>
        <v/>
      </c>
      <c r="D60" s="169" t="str">
        <f t="shared" si="15"/>
        <v/>
      </c>
      <c r="E60" s="169" t="str">
        <f t="shared" si="15"/>
        <v/>
      </c>
      <c r="F60" s="170" t="str">
        <f t="shared" si="15"/>
        <v/>
      </c>
      <c r="G60" s="169" t="str">
        <f t="shared" si="15"/>
        <v/>
      </c>
      <c r="H60" s="166" t="str">
        <f>IF(H50&gt;0,(ROUNDUP(H61/H50,2)),"")</f>
        <v/>
      </c>
      <c r="I60" s="164"/>
      <c r="K60" s="401" t="s">
        <v>373</v>
      </c>
    </row>
    <row r="61" spans="1:11" s="40" customFormat="1" ht="20.100000000000001" customHeight="1" thickBot="1" x14ac:dyDescent="0.25">
      <c r="A61" s="126" t="s">
        <v>50</v>
      </c>
      <c r="B61" s="144" t="str">
        <f t="shared" ref="B61:G61" si="16">IF(ISBLANK(B52),"",ROUNDUP(B50-B53,2))</f>
        <v/>
      </c>
      <c r="C61" s="144" t="str">
        <f t="shared" si="16"/>
        <v/>
      </c>
      <c r="D61" s="144" t="str">
        <f t="shared" si="16"/>
        <v/>
      </c>
      <c r="E61" s="144" t="str">
        <f t="shared" si="16"/>
        <v/>
      </c>
      <c r="F61" s="144" t="str">
        <f t="shared" si="16"/>
        <v/>
      </c>
      <c r="G61" s="144" t="str">
        <f t="shared" si="16"/>
        <v/>
      </c>
      <c r="H61" s="144">
        <f>SUM(B61:G61)</f>
        <v>0</v>
      </c>
      <c r="I61" s="127"/>
      <c r="K61" s="401"/>
    </row>
    <row r="62" spans="1:11" ht="6" customHeight="1" thickBot="1" x14ac:dyDescent="0.25">
      <c r="H62" s="100"/>
      <c r="K62" s="401"/>
    </row>
    <row r="63" spans="1:11" ht="12" customHeight="1" thickBot="1" x14ac:dyDescent="0.25">
      <c r="K63" s="401"/>
    </row>
    <row r="64" spans="1:11" ht="12" customHeight="1" thickBot="1" x14ac:dyDescent="0.25">
      <c r="C64" s="108"/>
      <c r="D64" s="108"/>
      <c r="F64" s="108"/>
      <c r="K64" s="401"/>
    </row>
    <row r="65" spans="11:11" ht="12" customHeight="1" thickBot="1" x14ac:dyDescent="0.25">
      <c r="K65" s="401"/>
    </row>
    <row r="66" spans="11:11" ht="12" customHeight="1" thickBot="1" x14ac:dyDescent="0.25">
      <c r="K66" s="401"/>
    </row>
    <row r="67" spans="11:11" ht="12" customHeight="1" thickBot="1" x14ac:dyDescent="0.25">
      <c r="K67" s="401"/>
    </row>
    <row r="68" spans="11:11" ht="12" customHeight="1" thickBot="1" x14ac:dyDescent="0.25">
      <c r="K68" s="401"/>
    </row>
    <row r="69" spans="11:11" ht="12" customHeight="1" thickBot="1" x14ac:dyDescent="0.25">
      <c r="K69" s="401"/>
    </row>
  </sheetData>
  <sheetProtection password="C721" sheet="1" objects="1" scenarios="1" selectLockedCells="1"/>
  <mergeCells count="13">
    <mergeCell ref="A48:I48"/>
    <mergeCell ref="A10:I10"/>
    <mergeCell ref="A16:I16"/>
    <mergeCell ref="A26:I26"/>
    <mergeCell ref="A36:I36"/>
    <mergeCell ref="A42:I42"/>
    <mergeCell ref="K50:K58"/>
    <mergeCell ref="K60:K69"/>
    <mergeCell ref="K5:K14"/>
    <mergeCell ref="K18:K24"/>
    <mergeCell ref="K28:K31"/>
    <mergeCell ref="K33:K42"/>
    <mergeCell ref="K44:K48"/>
  </mergeCells>
  <conditionalFormatting sqref="A10 A16:E16 A26:E26 A36:E36 A42:E42 A48:E48 H48:I48 H42:I42 H36:I36 H26:I26 H16:I16 B19:G19 B8:G8 B13:G14 B22:G24 B29:G34 B39:G40 B45:G46">
    <cfRule type="notContainsBlanks" dxfId="54" priority="3">
      <formula>LEN(TRIM(A8))&gt;0</formula>
    </cfRule>
  </conditionalFormatting>
  <dataValidations count="3">
    <dataValidation type="textLength" operator="lessThanOrEqual" allowBlank="1" showInputMessage="1" showErrorMessage="1" errorTitle="Character limit!" error="Maximum number of characters is 500." sqref="A48:I48 A42:I42 A36:I36 A26:I26 A16:I16 A10:I10">
      <formula1>1000</formula1>
    </dataValidation>
    <dataValidation type="list" allowBlank="1" showInputMessage="1" showErrorMessage="1" sqref="B52:G52">
      <formula1>INTPU</formula1>
    </dataValidation>
    <dataValidation type="list" allowBlank="1" showInputMessage="1" showErrorMessage="1" sqref="B5:G5">
      <formula1>VAT</formula1>
    </dataValidation>
  </dataValidations>
  <pageMargins left="0.70866141732283472" right="0.70866141732283472" top="0.74803149606299213" bottom="0.74803149606299213" header="0.31496062992125984" footer="0.31496062992125984"/>
  <pageSetup paperSize="9" scale="79" fitToHeight="0" orientation="landscape" r:id="rId1"/>
  <rowBreaks count="2" manualBreakCount="2">
    <brk id="24" max="16383" man="1"/>
    <brk id="43" max="16383" man="1"/>
  </rowBreaks>
  <ignoredErrors>
    <ignoredError sqref="H57" formula="1"/>
  </ignoredErrors>
  <extLst>
    <ext xmlns:x14="http://schemas.microsoft.com/office/spreadsheetml/2009/9/main" uri="{78C0D931-6437-407d-A8EE-F0AAD7539E65}">
      <x14:conditionalFormattings>
        <x14:conditionalFormatting xmlns:xm="http://schemas.microsoft.com/office/excel/2006/main">
          <x14:cfRule type="notContainsBlanks" priority="1" id="{FB7689B4-F7D4-442E-90A3-3A10E94F6529}">
            <xm:f>LEN(TRIM('5.16 Budget8'!F16))&gt;0</xm:f>
            <x14:dxf>
              <fill>
                <patternFill patternType="none">
                  <bgColor auto="1"/>
                </patternFill>
              </fill>
            </x14:dxf>
          </x14:cfRule>
          <xm:sqref>F16:G16 F26:G26 F36:G36 F42:G42 F48:G48</xm:sqref>
        </x14:conditionalFormatting>
        <x14:conditionalFormatting xmlns:xm="http://schemas.microsoft.com/office/excel/2006/main">
          <x14:cfRule type="expression" priority="4" id="{D4E03F90-55DE-4FBE-85D3-B7D01C99944E}">
            <xm:f>$H$50&gt;VLOOKUP('5.3 Project2'!$F$7,'Hidden data'!$C$18:$D$24,2,)</xm:f>
            <x14:dxf>
              <font>
                <color rgb="FFFF0000"/>
              </font>
            </x14:dxf>
          </x14:cfRule>
          <xm:sqref>H50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zoomScale="115" zoomScaleNormal="115" zoomScaleSheetLayoutView="115" workbookViewId="0">
      <selection activeCell="A5" sqref="A5:I5"/>
    </sheetView>
  </sheetViews>
  <sheetFormatPr defaultRowHeight="12.75" x14ac:dyDescent="0.2"/>
  <cols>
    <col min="1" max="4" width="10.7109375" style="124" customWidth="1"/>
    <col min="5" max="5" width="2.7109375" style="124" customWidth="1"/>
    <col min="6" max="7" width="10.7109375" style="124" customWidth="1"/>
    <col min="8" max="8" width="6.7109375" style="124" customWidth="1"/>
    <col min="9" max="9" width="14.7109375" style="124" customWidth="1"/>
    <col min="10" max="10" width="1.7109375" style="124" customWidth="1"/>
    <col min="11" max="11" width="35.7109375" style="124" customWidth="1"/>
    <col min="12" max="16384" width="9.140625" style="124"/>
  </cols>
  <sheetData>
    <row r="1" spans="1:11" ht="30" customHeight="1" x14ac:dyDescent="0.2">
      <c r="A1" s="19" t="s">
        <v>325</v>
      </c>
      <c r="B1" s="19"/>
      <c r="C1" s="19"/>
      <c r="D1" s="19"/>
      <c r="E1" s="19"/>
      <c r="F1" s="19"/>
      <c r="G1" s="19"/>
      <c r="H1" s="19"/>
      <c r="I1" s="93" t="s">
        <v>198</v>
      </c>
    </row>
    <row r="2" spans="1:11" ht="8.1" customHeight="1" thickBot="1" x14ac:dyDescent="0.25"/>
    <row r="3" spans="1:11" ht="20.100000000000001" customHeight="1" thickBot="1" x14ac:dyDescent="0.25">
      <c r="A3" s="21" t="s">
        <v>177</v>
      </c>
      <c r="B3" s="22"/>
      <c r="C3" s="22"/>
      <c r="D3" s="22"/>
      <c r="E3" s="22"/>
      <c r="F3" s="22"/>
      <c r="G3" s="22"/>
      <c r="H3" s="38"/>
      <c r="I3" s="112"/>
      <c r="K3" s="358" t="s">
        <v>353</v>
      </c>
    </row>
    <row r="4" spans="1:11" ht="15" customHeight="1" thickBot="1" x14ac:dyDescent="0.25">
      <c r="A4" s="78" t="s">
        <v>138</v>
      </c>
      <c r="B4" s="79"/>
      <c r="C4" s="79"/>
      <c r="D4" s="79"/>
      <c r="E4" s="79"/>
      <c r="F4" s="79"/>
      <c r="G4" s="79"/>
      <c r="H4" s="79"/>
      <c r="I4" s="247" t="str">
        <f>CONCATENATE(LEN(A5),"/",100)</f>
        <v>0/100</v>
      </c>
      <c r="K4" s="358"/>
    </row>
    <row r="5" spans="1:11" ht="24.95" customHeight="1" thickBot="1" x14ac:dyDescent="0.25">
      <c r="A5" s="330"/>
      <c r="B5" s="330"/>
      <c r="C5" s="330"/>
      <c r="D5" s="330"/>
      <c r="E5" s="330"/>
      <c r="F5" s="330"/>
      <c r="G5" s="330"/>
      <c r="H5" s="330"/>
      <c r="I5" s="330"/>
      <c r="K5" s="358"/>
    </row>
    <row r="6" spans="1:11" ht="15" customHeight="1" thickBot="1" x14ac:dyDescent="0.25">
      <c r="A6" s="78" t="s">
        <v>144</v>
      </c>
      <c r="B6" s="79"/>
      <c r="C6" s="79"/>
      <c r="D6" s="247" t="str">
        <f>CONCATENATE(LEN(A7),"/",10)</f>
        <v>0/10</v>
      </c>
      <c r="F6" s="78" t="s">
        <v>345</v>
      </c>
      <c r="G6" s="79"/>
      <c r="H6" s="79"/>
      <c r="I6" s="85"/>
      <c r="K6" s="358"/>
    </row>
    <row r="7" spans="1:11" ht="24.95" customHeight="1" thickBot="1" x14ac:dyDescent="0.25">
      <c r="A7" s="330"/>
      <c r="B7" s="330"/>
      <c r="C7" s="412"/>
      <c r="D7" s="412"/>
      <c r="F7" s="413"/>
      <c r="G7" s="414"/>
      <c r="H7" s="414"/>
      <c r="I7" s="415"/>
      <c r="K7" s="358"/>
    </row>
    <row r="8" spans="1:11" ht="15" customHeight="1" thickBot="1" x14ac:dyDescent="0.25">
      <c r="A8" s="376" t="s">
        <v>145</v>
      </c>
      <c r="B8" s="336"/>
      <c r="C8" s="376" t="s">
        <v>354</v>
      </c>
      <c r="D8" s="337"/>
      <c r="F8" s="376" t="s">
        <v>49</v>
      </c>
      <c r="G8" s="337"/>
      <c r="H8" s="377" t="s">
        <v>85</v>
      </c>
      <c r="I8" s="378"/>
      <c r="K8" s="358"/>
    </row>
    <row r="9" spans="1:11" ht="24.95" customHeight="1" thickBot="1" x14ac:dyDescent="0.25">
      <c r="A9" s="374"/>
      <c r="B9" s="375"/>
      <c r="C9" s="372" t="str">
        <f>IF(OR('5.6 Budget3'!H44&gt;0,OR('5.6 Budget3'!B40&gt;50000,'5.6 Budget3'!C40&gt;50000,'5.6 Budget3'!D40&gt;50000,'5.6 Budget3'!E40&gt;50000,'5.6 Budget3'!F40&gt;50000,'5.6 Budget3'!G40&gt;50000)),"Investment","SOFT")</f>
        <v>SOFT</v>
      </c>
      <c r="D9" s="373"/>
      <c r="F9" s="368">
        <f>'Hidden data'!K98</f>
        <v>0</v>
      </c>
      <c r="G9" s="368"/>
      <c r="H9" s="368">
        <f>'Hidden data'!E98</f>
        <v>0</v>
      </c>
      <c r="I9" s="368"/>
      <c r="K9" s="358"/>
    </row>
    <row r="10" spans="1:11" ht="8.1" customHeight="1" thickBot="1" x14ac:dyDescent="0.25">
      <c r="A10" s="20"/>
      <c r="B10" s="20"/>
      <c r="C10" s="20"/>
      <c r="D10" s="20"/>
      <c r="E10" s="20"/>
      <c r="F10" s="20"/>
      <c r="G10" s="20"/>
      <c r="H10" s="20"/>
      <c r="I10" s="20"/>
    </row>
    <row r="11" spans="1:11" ht="20.100000000000001" customHeight="1" x14ac:dyDescent="0.2">
      <c r="A11" s="21" t="s">
        <v>326</v>
      </c>
      <c r="B11" s="22"/>
      <c r="C11" s="22"/>
      <c r="D11" s="22"/>
      <c r="E11" s="22"/>
      <c r="F11" s="22"/>
      <c r="G11" s="22"/>
      <c r="H11" s="38"/>
      <c r="I11" s="39"/>
      <c r="K11" s="286" t="s">
        <v>350</v>
      </c>
    </row>
    <row r="12" spans="1:11" ht="15" customHeight="1" x14ac:dyDescent="0.2">
      <c r="A12" s="110" t="s">
        <v>147</v>
      </c>
      <c r="B12" s="302" t="s">
        <v>291</v>
      </c>
      <c r="C12" s="391"/>
      <c r="D12" s="391"/>
      <c r="E12" s="303"/>
      <c r="F12" s="302" t="s">
        <v>135</v>
      </c>
      <c r="G12" s="303"/>
      <c r="H12" s="302" t="s">
        <v>2</v>
      </c>
      <c r="I12" s="396"/>
      <c r="K12" s="287"/>
    </row>
    <row r="13" spans="1:11" ht="24.95" customHeight="1" x14ac:dyDescent="0.2">
      <c r="A13" s="249" t="s">
        <v>152</v>
      </c>
      <c r="B13" s="379" t="s">
        <v>319</v>
      </c>
      <c r="C13" s="380"/>
      <c r="D13" s="380"/>
      <c r="E13" s="380"/>
      <c r="F13" s="392" t="str">
        <f>IF(ISBLANK(B13),"",T(VLOOKUP(B13,'Hidden data'!$B$47:$H$58,7,)))</f>
        <v/>
      </c>
      <c r="G13" s="393"/>
      <c r="H13" s="392" t="str">
        <f>IF(ISBLANK(B13),"",T(VLOOKUP(B13,'Hidden data'!$B$47:$G$58,5,)))</f>
        <v/>
      </c>
      <c r="I13" s="397"/>
      <c r="K13" s="287"/>
    </row>
    <row r="14" spans="1:11" ht="24.95" customHeight="1" thickBot="1" x14ac:dyDescent="0.25">
      <c r="A14" s="250" t="s">
        <v>141</v>
      </c>
      <c r="B14" s="379"/>
      <c r="C14" s="380"/>
      <c r="D14" s="380"/>
      <c r="E14" s="380"/>
      <c r="F14" s="392" t="str">
        <f>IF(ISBLANK(B14),"",T(VLOOKUP(B14,'Hidden data'!$B$47:$H$58,7,)))</f>
        <v/>
      </c>
      <c r="G14" s="393"/>
      <c r="H14" s="392" t="str">
        <f>IF(ISBLANK(B14),"",T(VLOOKUP(B14,'Hidden data'!$B$47:$G$58,5,)))</f>
        <v/>
      </c>
      <c r="I14" s="397"/>
      <c r="K14" s="288"/>
    </row>
    <row r="15" spans="1:11" ht="24.95" customHeight="1" thickBot="1" x14ac:dyDescent="0.25">
      <c r="A15" s="250" t="s">
        <v>139</v>
      </c>
      <c r="B15" s="379"/>
      <c r="C15" s="380"/>
      <c r="D15" s="380"/>
      <c r="E15" s="380"/>
      <c r="F15" s="392" t="str">
        <f>IF(ISBLANK(B15),"",T(VLOOKUP(B15,'Hidden data'!$B$47:$H$58,7,)))</f>
        <v/>
      </c>
      <c r="G15" s="393"/>
      <c r="H15" s="392" t="str">
        <f>IF(ISBLANK(B15),"",T(VLOOKUP(B15,'Hidden data'!$B$47:$G$58,5,)))</f>
        <v/>
      </c>
      <c r="I15" s="397"/>
    </row>
    <row r="16" spans="1:11" ht="24.95" customHeight="1" thickBot="1" x14ac:dyDescent="0.25">
      <c r="A16" s="250" t="s">
        <v>140</v>
      </c>
      <c r="B16" s="379"/>
      <c r="C16" s="380"/>
      <c r="D16" s="380"/>
      <c r="E16" s="380"/>
      <c r="F16" s="392" t="str">
        <f>IF(ISBLANK(B16),"",T(VLOOKUP(B16,'Hidden data'!$B$47:$H$58,7,)))</f>
        <v/>
      </c>
      <c r="G16" s="393"/>
      <c r="H16" s="392" t="str">
        <f>IF(ISBLANK(B16),"",T(VLOOKUP(B16,'Hidden data'!$B$47:$G$58,5,)))</f>
        <v/>
      </c>
      <c r="I16" s="397"/>
      <c r="K16" s="358" t="s">
        <v>351</v>
      </c>
    </row>
    <row r="17" spans="1:11" ht="24.95" customHeight="1" thickBot="1" x14ac:dyDescent="0.25">
      <c r="A17" s="250" t="s">
        <v>276</v>
      </c>
      <c r="B17" s="379"/>
      <c r="C17" s="380"/>
      <c r="D17" s="380"/>
      <c r="E17" s="380"/>
      <c r="F17" s="392" t="str">
        <f>IF(ISBLANK(B17),"",T(VLOOKUP(B17,'Hidden data'!$B$47:$H$58,7,)))</f>
        <v/>
      </c>
      <c r="G17" s="393"/>
      <c r="H17" s="392" t="str">
        <f>IF(ISBLANK(B17),"",T(VLOOKUP(B17,'Hidden data'!$B$47:$G$58,5,)))</f>
        <v/>
      </c>
      <c r="I17" s="397"/>
      <c r="K17" s="358"/>
    </row>
    <row r="18" spans="1:11" ht="24.95" customHeight="1" thickBot="1" x14ac:dyDescent="0.25">
      <c r="A18" s="251" t="s">
        <v>277</v>
      </c>
      <c r="B18" s="388"/>
      <c r="C18" s="389"/>
      <c r="D18" s="389"/>
      <c r="E18" s="389"/>
      <c r="F18" s="394" t="str">
        <f>IF(ISBLANK(B18),"",T(VLOOKUP(B18,'Hidden data'!$B$47:$H$58,7,)))</f>
        <v/>
      </c>
      <c r="G18" s="395"/>
      <c r="H18" s="394" t="str">
        <f>IF(ISBLANK(B18),"",T(VLOOKUP(B18,'Hidden data'!$B$47:$G$58,5,)))</f>
        <v/>
      </c>
      <c r="I18" s="398"/>
      <c r="K18" s="358"/>
    </row>
    <row r="19" spans="1:11" ht="8.1" customHeight="1" x14ac:dyDescent="0.2">
      <c r="A19" s="20"/>
      <c r="B19" s="20"/>
      <c r="C19" s="20"/>
      <c r="D19" s="20"/>
      <c r="E19" s="20"/>
      <c r="F19" s="20"/>
      <c r="G19" s="20"/>
      <c r="H19" s="20"/>
      <c r="I19" s="20"/>
    </row>
    <row r="20" spans="1:11" ht="15" customHeight="1" x14ac:dyDescent="0.2">
      <c r="A20" s="110" t="s">
        <v>147</v>
      </c>
      <c r="B20" s="302" t="s">
        <v>291</v>
      </c>
      <c r="C20" s="391"/>
      <c r="D20" s="391"/>
      <c r="E20" s="303"/>
      <c r="F20" s="302" t="s">
        <v>135</v>
      </c>
      <c r="G20" s="303"/>
      <c r="H20" s="391" t="s">
        <v>2</v>
      </c>
      <c r="I20" s="396"/>
    </row>
    <row r="21" spans="1:11" ht="24.95" customHeight="1" x14ac:dyDescent="0.2">
      <c r="A21" s="250" t="s">
        <v>178</v>
      </c>
      <c r="B21" s="390"/>
      <c r="C21" s="390"/>
      <c r="D21" s="390"/>
      <c r="E21" s="390"/>
      <c r="F21" s="392" t="str">
        <f>IF(ISBLANK(B21),"",T(VLOOKUP(B21,'Hidden data'!$C$74:$F$81,4,)))</f>
        <v/>
      </c>
      <c r="G21" s="399"/>
      <c r="H21" s="392" t="str">
        <f>IF(ISBLANK(B21),"",T(VLOOKUP(B21,'Hidden data'!$C$74:$F$81,2,)))</f>
        <v/>
      </c>
      <c r="I21" s="397"/>
    </row>
    <row r="22" spans="1:11" ht="24.95" customHeight="1" x14ac:dyDescent="0.2">
      <c r="A22" s="250" t="s">
        <v>179</v>
      </c>
      <c r="B22" s="390"/>
      <c r="C22" s="390"/>
      <c r="D22" s="390"/>
      <c r="E22" s="390"/>
      <c r="F22" s="392" t="str">
        <f>IF(ISBLANK(B22),"",T(VLOOKUP(B22,'Hidden data'!$C$74:$F$81,4,)))</f>
        <v/>
      </c>
      <c r="G22" s="399"/>
      <c r="H22" s="392" t="str">
        <f>IF(ISBLANK(B22),"",T(VLOOKUP(B22,'Hidden data'!$C$74:$F$81,2,)))</f>
        <v/>
      </c>
      <c r="I22" s="397"/>
    </row>
    <row r="23" spans="1:11" ht="24.95" customHeight="1" x14ac:dyDescent="0.2">
      <c r="A23" s="250" t="s">
        <v>180</v>
      </c>
      <c r="B23" s="390"/>
      <c r="C23" s="390"/>
      <c r="D23" s="390"/>
      <c r="E23" s="390"/>
      <c r="F23" s="392" t="str">
        <f>IF(ISBLANK(B23),"",T(VLOOKUP(B23,'Hidden data'!$C$74:$F$81,4,)))</f>
        <v/>
      </c>
      <c r="G23" s="399"/>
      <c r="H23" s="392" t="str">
        <f>IF(ISBLANK(B23),"",T(VLOOKUP(B23,'Hidden data'!$C$74:$F$81,2,)))</f>
        <v/>
      </c>
      <c r="I23" s="397"/>
    </row>
    <row r="24" spans="1:11" ht="24.95" customHeight="1" x14ac:dyDescent="0.2">
      <c r="A24" s="251" t="s">
        <v>181</v>
      </c>
      <c r="B24" s="387"/>
      <c r="C24" s="387"/>
      <c r="D24" s="387"/>
      <c r="E24" s="387"/>
      <c r="F24" s="394" t="str">
        <f>IF(ISBLANK(B24),"",T(VLOOKUP(B24,'Hidden data'!$C$74:$F$81,4,)))</f>
        <v/>
      </c>
      <c r="G24" s="400"/>
      <c r="H24" s="394" t="str">
        <f>IF(ISBLANK(B24),"",T(VLOOKUP(B24,'Hidden data'!$C$74:$F$81,2,)))</f>
        <v/>
      </c>
      <c r="I24" s="398"/>
    </row>
    <row r="25" spans="1:11" ht="8.1" customHeight="1" thickBot="1" x14ac:dyDescent="0.25">
      <c r="A25" s="20"/>
      <c r="B25" s="20"/>
      <c r="C25" s="20"/>
      <c r="D25" s="20"/>
      <c r="E25" s="20"/>
      <c r="F25" s="20"/>
      <c r="G25" s="20"/>
      <c r="H25" s="20"/>
      <c r="I25" s="20"/>
    </row>
    <row r="26" spans="1:11" ht="20.100000000000001" customHeight="1" thickBot="1" x14ac:dyDescent="0.25">
      <c r="A26" s="363" t="s">
        <v>121</v>
      </c>
      <c r="B26" s="364"/>
      <c r="C26" s="364"/>
      <c r="D26" s="364"/>
      <c r="E26" s="364"/>
      <c r="F26" s="364"/>
      <c r="G26" s="364"/>
      <c r="H26" s="364"/>
      <c r="I26" s="365"/>
      <c r="K26" s="358" t="s">
        <v>352</v>
      </c>
    </row>
    <row r="27" spans="1:11" ht="15" customHeight="1" thickBot="1" x14ac:dyDescent="0.25">
      <c r="A27" s="110" t="s">
        <v>239</v>
      </c>
      <c r="B27" s="384" t="s">
        <v>238</v>
      </c>
      <c r="C27" s="385"/>
      <c r="D27" s="385"/>
      <c r="E27" s="385"/>
      <c r="F27" s="385"/>
      <c r="G27" s="386"/>
      <c r="H27" s="87" t="s">
        <v>240</v>
      </c>
      <c r="I27" s="88" t="s">
        <v>100</v>
      </c>
      <c r="K27" s="358"/>
    </row>
    <row r="28" spans="1:11" ht="20.100000000000001" customHeight="1" thickBot="1" x14ac:dyDescent="0.25">
      <c r="A28" s="252" t="s">
        <v>229</v>
      </c>
      <c r="B28" s="381" t="s">
        <v>246</v>
      </c>
      <c r="C28" s="382"/>
      <c r="D28" s="382"/>
      <c r="E28" s="382"/>
      <c r="F28" s="382"/>
      <c r="G28" s="383"/>
      <c r="H28" s="253" t="s">
        <v>241</v>
      </c>
      <c r="I28" s="260"/>
      <c r="J28" s="30"/>
      <c r="K28" s="358"/>
    </row>
    <row r="29" spans="1:11" ht="20.100000000000001" customHeight="1" thickBot="1" x14ac:dyDescent="0.25">
      <c r="A29" s="252" t="s">
        <v>230</v>
      </c>
      <c r="B29" s="381" t="s">
        <v>247</v>
      </c>
      <c r="C29" s="382"/>
      <c r="D29" s="382"/>
      <c r="E29" s="382"/>
      <c r="F29" s="382"/>
      <c r="G29" s="383"/>
      <c r="H29" s="253" t="s">
        <v>241</v>
      </c>
      <c r="I29" s="260"/>
      <c r="J29" s="30"/>
      <c r="K29" s="358"/>
    </row>
    <row r="30" spans="1:11" ht="20.100000000000001" customHeight="1" thickBot="1" x14ac:dyDescent="0.25">
      <c r="A30" s="252" t="s">
        <v>231</v>
      </c>
      <c r="B30" s="381" t="s">
        <v>248</v>
      </c>
      <c r="C30" s="382"/>
      <c r="D30" s="382"/>
      <c r="E30" s="382"/>
      <c r="F30" s="382"/>
      <c r="G30" s="383"/>
      <c r="H30" s="253" t="s">
        <v>242</v>
      </c>
      <c r="I30" s="260"/>
      <c r="J30" s="30"/>
      <c r="K30" s="358"/>
    </row>
    <row r="31" spans="1:11" ht="20.100000000000001" customHeight="1" thickBot="1" x14ac:dyDescent="0.25">
      <c r="A31" s="252" t="s">
        <v>232</v>
      </c>
      <c r="B31" s="381" t="s">
        <v>249</v>
      </c>
      <c r="C31" s="382"/>
      <c r="D31" s="382"/>
      <c r="E31" s="382"/>
      <c r="F31" s="382"/>
      <c r="G31" s="383"/>
      <c r="H31" s="253" t="s">
        <v>243</v>
      </c>
      <c r="I31" s="260"/>
      <c r="K31" s="358"/>
    </row>
    <row r="32" spans="1:11" ht="20.100000000000001" customHeight="1" x14ac:dyDescent="0.2">
      <c r="A32" s="252" t="s">
        <v>233</v>
      </c>
      <c r="B32" s="381" t="s">
        <v>250</v>
      </c>
      <c r="C32" s="382"/>
      <c r="D32" s="382"/>
      <c r="E32" s="382"/>
      <c r="F32" s="382"/>
      <c r="G32" s="383"/>
      <c r="H32" s="253" t="s">
        <v>244</v>
      </c>
      <c r="I32" s="260"/>
    </row>
    <row r="33" spans="1:10" ht="20.100000000000001" customHeight="1" x14ac:dyDescent="0.2">
      <c r="A33" s="252" t="s">
        <v>234</v>
      </c>
      <c r="B33" s="381" t="s">
        <v>251</v>
      </c>
      <c r="C33" s="382"/>
      <c r="D33" s="382"/>
      <c r="E33" s="382"/>
      <c r="F33" s="382"/>
      <c r="G33" s="383"/>
      <c r="H33" s="253" t="s">
        <v>245</v>
      </c>
      <c r="I33" s="260"/>
      <c r="J33" s="30"/>
    </row>
    <row r="34" spans="1:10" ht="20.100000000000001" customHeight="1" x14ac:dyDescent="0.2">
      <c r="A34" s="252" t="s">
        <v>235</v>
      </c>
      <c r="B34" s="381" t="s">
        <v>252</v>
      </c>
      <c r="C34" s="382"/>
      <c r="D34" s="382"/>
      <c r="E34" s="382"/>
      <c r="F34" s="382"/>
      <c r="G34" s="383"/>
      <c r="H34" s="253" t="s">
        <v>245</v>
      </c>
      <c r="I34" s="260"/>
      <c r="J34" s="30"/>
    </row>
    <row r="35" spans="1:10" ht="24.95" customHeight="1" x14ac:dyDescent="0.2">
      <c r="A35" s="254" t="s">
        <v>236</v>
      </c>
      <c r="B35" s="381" t="s">
        <v>253</v>
      </c>
      <c r="C35" s="382"/>
      <c r="D35" s="382"/>
      <c r="E35" s="382"/>
      <c r="F35" s="382"/>
      <c r="G35" s="383"/>
      <c r="H35" s="255" t="s">
        <v>245</v>
      </c>
      <c r="I35" s="260"/>
      <c r="J35" s="30"/>
    </row>
    <row r="36" spans="1:10" ht="24.95" customHeight="1" x14ac:dyDescent="0.2">
      <c r="A36" s="256" t="s">
        <v>237</v>
      </c>
      <c r="B36" s="360" t="s">
        <v>254</v>
      </c>
      <c r="C36" s="361"/>
      <c r="D36" s="361"/>
      <c r="E36" s="361"/>
      <c r="F36" s="361"/>
      <c r="G36" s="362"/>
      <c r="H36" s="257" t="s">
        <v>241</v>
      </c>
      <c r="I36" s="261"/>
    </row>
  </sheetData>
  <sheetProtection password="C721" sheet="1" objects="1" scenarios="1" selectLockedCells="1"/>
  <mergeCells count="62">
    <mergeCell ref="K26:K31"/>
    <mergeCell ref="B36:G36"/>
    <mergeCell ref="K3:K9"/>
    <mergeCell ref="K11:K14"/>
    <mergeCell ref="F12:G12"/>
    <mergeCell ref="H12:I12"/>
    <mergeCell ref="F13:G13"/>
    <mergeCell ref="H13:I13"/>
    <mergeCell ref="F14:G14"/>
    <mergeCell ref="H14:I14"/>
    <mergeCell ref="F15:G15"/>
    <mergeCell ref="H15:I15"/>
    <mergeCell ref="F16:G16"/>
    <mergeCell ref="H16:I16"/>
    <mergeCell ref="K16:K18"/>
    <mergeCell ref="F17:G17"/>
    <mergeCell ref="H21:I21"/>
    <mergeCell ref="F22:G22"/>
    <mergeCell ref="H22:I22"/>
    <mergeCell ref="F23:G23"/>
    <mergeCell ref="H23:I23"/>
    <mergeCell ref="F21:G21"/>
    <mergeCell ref="B22:E22"/>
    <mergeCell ref="B23:E23"/>
    <mergeCell ref="B17:E17"/>
    <mergeCell ref="B18:E18"/>
    <mergeCell ref="F18:G18"/>
    <mergeCell ref="B21:E21"/>
    <mergeCell ref="B35:G35"/>
    <mergeCell ref="B27:G27"/>
    <mergeCell ref="B28:G28"/>
    <mergeCell ref="B29:G29"/>
    <mergeCell ref="B30:G30"/>
    <mergeCell ref="B31:G31"/>
    <mergeCell ref="B32:G32"/>
    <mergeCell ref="A26:I26"/>
    <mergeCell ref="F24:G24"/>
    <mergeCell ref="H24:I24"/>
    <mergeCell ref="B33:G33"/>
    <mergeCell ref="B34:G34"/>
    <mergeCell ref="B24:E24"/>
    <mergeCell ref="A9:B9"/>
    <mergeCell ref="C9:D9"/>
    <mergeCell ref="F9:G9"/>
    <mergeCell ref="H9:I9"/>
    <mergeCell ref="B20:E20"/>
    <mergeCell ref="B13:E13"/>
    <mergeCell ref="B14:E14"/>
    <mergeCell ref="B15:E15"/>
    <mergeCell ref="B16:E16"/>
    <mergeCell ref="B12:E12"/>
    <mergeCell ref="F20:G20"/>
    <mergeCell ref="H20:I20"/>
    <mergeCell ref="H17:I17"/>
    <mergeCell ref="H18:I18"/>
    <mergeCell ref="A5:I5"/>
    <mergeCell ref="A7:D7"/>
    <mergeCell ref="F7:I7"/>
    <mergeCell ref="A8:B8"/>
    <mergeCell ref="C8:D8"/>
    <mergeCell ref="F8:G8"/>
    <mergeCell ref="H8:I8"/>
  </mergeCells>
  <conditionalFormatting sqref="A5:I5 A7:D7 F7:I7 A9:D9 F9:I9 B13:B18 F13:F18 H13:H18">
    <cfRule type="notContainsBlanks" dxfId="51" priority="5">
      <formula>LEN(TRIM(A5))&gt;0</formula>
    </cfRule>
  </conditionalFormatting>
  <conditionalFormatting sqref="I28:I36">
    <cfRule type="notContainsBlanks" dxfId="50" priority="4">
      <formula>LEN(TRIM(I28))&gt;0</formula>
    </cfRule>
  </conditionalFormatting>
  <conditionalFormatting sqref="H21:H24">
    <cfRule type="notContainsBlanks" dxfId="49" priority="2">
      <formula>LEN(TRIM(H21))&gt;0</formula>
    </cfRule>
  </conditionalFormatting>
  <conditionalFormatting sqref="B21:B24 F21:F24">
    <cfRule type="notContainsBlanks" dxfId="48" priority="1">
      <formula>LEN(TRIM(B21))&gt;0</formula>
    </cfRule>
  </conditionalFormatting>
  <dataValidations count="7">
    <dataValidation type="textLength" operator="lessThanOrEqual" allowBlank="1" errorTitle="Memeber states" error="Please choose from the drop down menu." sqref="H9 C9 F9">
      <formula1>30</formula1>
    </dataValidation>
    <dataValidation type="textLength" operator="lessThanOrEqual" allowBlank="1" showInputMessage="1" showErrorMessage="1" sqref="A5:I5">
      <formula1>100</formula1>
    </dataValidation>
    <dataValidation type="list" allowBlank="1" showInputMessage="1" showErrorMessage="1" errorTitle="Roll down cell!" error="Please choose from the drop down menu." sqref="F7:I7">
      <formula1>Actions</formula1>
    </dataValidation>
    <dataValidation type="list" operator="lessThanOrEqual" allowBlank="1" errorTitle="Memeber states" error="Please choose from the drop down menu." sqref="A9:B9">
      <formula1>Duration</formula1>
    </dataValidation>
    <dataValidation type="list" allowBlank="1" showInputMessage="1" showErrorMessage="1" sqref="B13:E18 B19:F19">
      <formula1>Name</formula1>
    </dataValidation>
    <dataValidation type="list" allowBlank="1" showInputMessage="1" showErrorMessage="1" sqref="B21:E24">
      <formula1>APName</formula1>
    </dataValidation>
    <dataValidation type="textLength" operator="lessThanOrEqual" allowBlank="1" showErrorMessage="1" errorTitle="Character limit" error="Please follow the character limit!" sqref="A7:D7">
      <formula1>10</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9"/>
  <sheetViews>
    <sheetView showGridLines="0" zoomScale="115" zoomScaleNormal="115" workbookViewId="0">
      <selection activeCell="B5" sqref="B5"/>
    </sheetView>
  </sheetViews>
  <sheetFormatPr defaultRowHeight="11.25" x14ac:dyDescent="0.2"/>
  <cols>
    <col min="1" max="1" width="36.85546875" style="47" customWidth="1"/>
    <col min="2" max="7" width="16.7109375" style="100" customWidth="1"/>
    <col min="8" max="8" width="18.7109375" style="47" customWidth="1"/>
    <col min="9" max="9" width="12.7109375" style="101" customWidth="1"/>
    <col min="10" max="10" width="2.7109375" style="47" customWidth="1"/>
    <col min="11" max="11" width="50.7109375" style="47" customWidth="1"/>
    <col min="12" max="16384" width="9.140625" style="47"/>
  </cols>
  <sheetData>
    <row r="1" spans="1:11" ht="30" customHeight="1" x14ac:dyDescent="0.2">
      <c r="A1" s="109" t="s">
        <v>268</v>
      </c>
      <c r="B1" s="99"/>
      <c r="C1" s="99"/>
      <c r="D1" s="99"/>
      <c r="E1" s="99"/>
      <c r="F1" s="99"/>
      <c r="G1" s="99"/>
      <c r="H1" s="99"/>
      <c r="I1" s="113" t="s">
        <v>198</v>
      </c>
    </row>
    <row r="2" spans="1:11" ht="6" customHeight="1" thickBot="1" x14ac:dyDescent="0.25">
      <c r="H2" s="100"/>
    </row>
    <row r="3" spans="1:11" ht="39.950000000000003" customHeight="1" thickBot="1" x14ac:dyDescent="0.25">
      <c r="A3" s="111" t="s">
        <v>292</v>
      </c>
      <c r="B3" s="150" t="str">
        <f>CONCATENATE("LB",CHAR(10),IF(ISBLANK('5.5 Project3'!B13),"",VLOOKUP('5.5 Project3'!B13,'Hidden data'!$B$47:$H$58,2,)))</f>
        <v xml:space="preserve">LB
</v>
      </c>
      <c r="C3" s="129" t="str">
        <f>CONCATENATE("B2",CHAR(10),IF(ISBLANK('5.5 Project3'!B14),"",VLOOKUP('5.5 Project3'!B14,'Hidden data'!$B$47:$H$58,2,)))</f>
        <v xml:space="preserve">B2
</v>
      </c>
      <c r="D3" s="150" t="str">
        <f>CONCATENATE("B3",CHAR(10),IF(ISBLANK('5.5 Project3'!B15),"",VLOOKUP('5.5 Project3'!B15,'Hidden data'!$B$47:$H$58,2,)))</f>
        <v xml:space="preserve">B3
</v>
      </c>
      <c r="E3" s="129" t="str">
        <f>CONCATENATE("B4",CHAR(10),IF(ISBLANK('5.5 Project3'!B16),"",VLOOKUP('5.5 Project3'!B16,'Hidden data'!$B$47:$H$58,2,)))</f>
        <v xml:space="preserve">B4
</v>
      </c>
      <c r="F3" s="150" t="str">
        <f>CONCATENATE("B5",CHAR(10),IF(ISBLANK('5.5 Project3'!B17),"",VLOOKUP('5.5 Project3'!B17,'Hidden data'!$B$47:$H$58,2,)))</f>
        <v xml:space="preserve">B5
</v>
      </c>
      <c r="G3" s="129" t="str">
        <f>CONCATENATE("B6",CHAR(10),IF(ISBLANK('5.5 Project3'!B18),"",VLOOKUP('5.5 Project3'!B18,'Hidden data'!$B$47:$H$58,2,)))</f>
        <v xml:space="preserve">B6
</v>
      </c>
      <c r="H3" s="151" t="s">
        <v>74</v>
      </c>
      <c r="I3" s="155" t="s">
        <v>143</v>
      </c>
      <c r="K3" s="222" t="s">
        <v>366</v>
      </c>
    </row>
    <row r="4" spans="1:11" ht="6" customHeight="1" thickBot="1" x14ac:dyDescent="0.25">
      <c r="H4" s="100"/>
    </row>
    <row r="5" spans="1:11" ht="20.100000000000001" customHeight="1" thickBot="1" x14ac:dyDescent="0.25">
      <c r="A5" s="220" t="s">
        <v>356</v>
      </c>
      <c r="B5" s="223"/>
      <c r="C5" s="223"/>
      <c r="D5" s="223"/>
      <c r="E5" s="223"/>
      <c r="F5" s="223"/>
      <c r="G5" s="223"/>
      <c r="H5" s="218"/>
      <c r="I5" s="219"/>
      <c r="K5" s="281" t="s">
        <v>372</v>
      </c>
    </row>
    <row r="6" spans="1:11" ht="6" customHeight="1" thickBot="1" x14ac:dyDescent="0.25">
      <c r="H6" s="100"/>
      <c r="K6" s="281"/>
    </row>
    <row r="7" spans="1:11" s="40" customFormat="1" ht="20.100000000000001" customHeight="1" thickBot="1" x14ac:dyDescent="0.25">
      <c r="A7" s="94" t="s">
        <v>76</v>
      </c>
      <c r="B7" s="134">
        <f>SUM(B8)</f>
        <v>0</v>
      </c>
      <c r="C7" s="134">
        <f t="shared" ref="C7:G7" si="0">SUM(C8)</f>
        <v>0</v>
      </c>
      <c r="D7" s="134">
        <f t="shared" si="0"/>
        <v>0</v>
      </c>
      <c r="E7" s="134">
        <f t="shared" si="0"/>
        <v>0</v>
      </c>
      <c r="F7" s="134">
        <f t="shared" si="0"/>
        <v>0</v>
      </c>
      <c r="G7" s="134">
        <f t="shared" si="0"/>
        <v>0</v>
      </c>
      <c r="H7" s="136">
        <f t="shared" ref="H7" si="1">SUM(H8)</f>
        <v>0</v>
      </c>
      <c r="I7" s="96" t="str">
        <f>IF((H50&gt;0),H7/H50,"")</f>
        <v/>
      </c>
      <c r="K7" s="281"/>
    </row>
    <row r="8" spans="1:11" ht="20.100000000000001" customHeight="1" thickBot="1" x14ac:dyDescent="0.25">
      <c r="A8" s="102" t="s">
        <v>196</v>
      </c>
      <c r="B8" s="141"/>
      <c r="C8" s="141"/>
      <c r="D8" s="141"/>
      <c r="E8" s="141"/>
      <c r="F8" s="141"/>
      <c r="G8" s="141"/>
      <c r="H8" s="137">
        <f>SUM(B8:G8)</f>
        <v>0</v>
      </c>
      <c r="I8" s="104"/>
      <c r="K8" s="281"/>
    </row>
    <row r="9" spans="1:11" ht="15" customHeight="1" thickBot="1" x14ac:dyDescent="0.25">
      <c r="A9" s="105" t="s">
        <v>120</v>
      </c>
      <c r="B9" s="48"/>
      <c r="C9" s="48"/>
      <c r="D9" s="48"/>
      <c r="E9" s="48"/>
      <c r="F9" s="48"/>
      <c r="G9" s="48"/>
      <c r="H9" s="48"/>
      <c r="I9" s="90" t="str">
        <f>CONCATENATE(LEN(A10),"/",1000)</f>
        <v>0/1000</v>
      </c>
      <c r="K9" s="281"/>
    </row>
    <row r="10" spans="1:11" ht="99.95" customHeight="1" thickBot="1" x14ac:dyDescent="0.25">
      <c r="A10" s="403"/>
      <c r="B10" s="404"/>
      <c r="C10" s="404"/>
      <c r="D10" s="404"/>
      <c r="E10" s="404"/>
      <c r="F10" s="404"/>
      <c r="G10" s="404"/>
      <c r="H10" s="404"/>
      <c r="I10" s="405"/>
      <c r="K10" s="281"/>
    </row>
    <row r="11" spans="1:11" ht="6" customHeight="1" thickBot="1" x14ac:dyDescent="0.25">
      <c r="H11" s="100"/>
      <c r="K11" s="281"/>
    </row>
    <row r="12" spans="1:11" s="40" customFormat="1" ht="20.100000000000001" customHeight="1" thickBot="1" x14ac:dyDescent="0.25">
      <c r="A12" s="94" t="s">
        <v>77</v>
      </c>
      <c r="B12" s="134">
        <f>SUM(B13:B14)</f>
        <v>0</v>
      </c>
      <c r="C12" s="134">
        <f t="shared" ref="C12:G12" si="2">SUM(C13:C14)</f>
        <v>0</v>
      </c>
      <c r="D12" s="134">
        <f t="shared" si="2"/>
        <v>0</v>
      </c>
      <c r="E12" s="134">
        <f t="shared" si="2"/>
        <v>0</v>
      </c>
      <c r="F12" s="134">
        <f t="shared" si="2"/>
        <v>0</v>
      </c>
      <c r="G12" s="134">
        <f t="shared" si="2"/>
        <v>0</v>
      </c>
      <c r="H12" s="136">
        <f>SUM(H13:H14)</f>
        <v>0</v>
      </c>
      <c r="I12" s="96" t="str">
        <f>IF((H50&gt;0),H12/H50,"")</f>
        <v/>
      </c>
      <c r="K12" s="281"/>
    </row>
    <row r="13" spans="1:11" ht="20.100000000000001" customHeight="1" thickBot="1" x14ac:dyDescent="0.25">
      <c r="A13" s="102" t="s">
        <v>119</v>
      </c>
      <c r="B13" s="138"/>
      <c r="C13" s="138"/>
      <c r="D13" s="138"/>
      <c r="E13" s="138"/>
      <c r="F13" s="138"/>
      <c r="G13" s="138"/>
      <c r="H13" s="139">
        <f>SUM(B13:G13)</f>
        <v>0</v>
      </c>
      <c r="I13" s="104"/>
      <c r="K13" s="281"/>
    </row>
    <row r="14" spans="1:11" ht="20.100000000000001" customHeight="1" thickBot="1" x14ac:dyDescent="0.25">
      <c r="A14" s="102" t="s">
        <v>78</v>
      </c>
      <c r="B14" s="135"/>
      <c r="C14" s="135"/>
      <c r="D14" s="135"/>
      <c r="E14" s="135"/>
      <c r="F14" s="135"/>
      <c r="G14" s="135"/>
      <c r="H14" s="137">
        <f>SUM(B14:G14)</f>
        <v>0</v>
      </c>
      <c r="I14" s="104"/>
      <c r="K14" s="281"/>
    </row>
    <row r="15" spans="1:11" ht="15" customHeight="1" thickBot="1" x14ac:dyDescent="0.25">
      <c r="A15" s="105" t="s">
        <v>120</v>
      </c>
      <c r="B15" s="48"/>
      <c r="C15" s="48"/>
      <c r="D15" s="48"/>
      <c r="E15" s="48"/>
      <c r="F15" s="48"/>
      <c r="G15" s="48"/>
      <c r="H15" s="48"/>
      <c r="I15" s="90" t="str">
        <f>CONCATENATE(LEN(A16),"/",1000)</f>
        <v>0/1000</v>
      </c>
      <c r="K15" s="197"/>
    </row>
    <row r="16" spans="1:11" ht="99.95" customHeight="1" thickBot="1" x14ac:dyDescent="0.25">
      <c r="A16" s="406"/>
      <c r="B16" s="407"/>
      <c r="C16" s="407"/>
      <c r="D16" s="407"/>
      <c r="E16" s="407"/>
      <c r="F16" s="407"/>
      <c r="G16" s="407"/>
      <c r="H16" s="407"/>
      <c r="I16" s="408"/>
      <c r="K16" s="205" t="s">
        <v>363</v>
      </c>
    </row>
    <row r="17" spans="1:11" ht="6" customHeight="1" thickBot="1" x14ac:dyDescent="0.25">
      <c r="H17" s="100"/>
      <c r="K17" s="197"/>
    </row>
    <row r="18" spans="1:11" s="40" customFormat="1" ht="20.100000000000001" customHeight="1" thickBot="1" x14ac:dyDescent="0.25">
      <c r="A18" s="94" t="s">
        <v>79</v>
      </c>
      <c r="B18" s="134">
        <f>SUM(B19)</f>
        <v>0</v>
      </c>
      <c r="C18" s="134">
        <f t="shared" ref="C18:H18" si="3">SUM(C19)</f>
        <v>0</v>
      </c>
      <c r="D18" s="95">
        <f t="shared" si="3"/>
        <v>0</v>
      </c>
      <c r="E18" s="134">
        <f t="shared" si="3"/>
        <v>0</v>
      </c>
      <c r="F18" s="95">
        <f t="shared" si="3"/>
        <v>0</v>
      </c>
      <c r="G18" s="134">
        <f t="shared" si="3"/>
        <v>0</v>
      </c>
      <c r="H18" s="136">
        <f t="shared" si="3"/>
        <v>0</v>
      </c>
      <c r="I18" s="96" t="str">
        <f>IF((H50&gt;0),H18/H50,"")</f>
        <v/>
      </c>
      <c r="K18" s="281" t="s">
        <v>362</v>
      </c>
    </row>
    <row r="19" spans="1:11" ht="20.100000000000001" customHeight="1" thickBot="1" x14ac:dyDescent="0.25">
      <c r="A19" s="140" t="s">
        <v>195</v>
      </c>
      <c r="B19" s="160">
        <f t="shared" ref="B19:G19" si="4">B12*0.15</f>
        <v>0</v>
      </c>
      <c r="C19" s="160">
        <f t="shared" si="4"/>
        <v>0</v>
      </c>
      <c r="D19" s="161">
        <f t="shared" si="4"/>
        <v>0</v>
      </c>
      <c r="E19" s="160">
        <f t="shared" si="4"/>
        <v>0</v>
      </c>
      <c r="F19" s="161">
        <f t="shared" si="4"/>
        <v>0</v>
      </c>
      <c r="G19" s="160">
        <f t="shared" si="4"/>
        <v>0</v>
      </c>
      <c r="H19" s="142">
        <f>SUM(B19:G19)</f>
        <v>0</v>
      </c>
      <c r="I19" s="143"/>
      <c r="K19" s="281"/>
    </row>
    <row r="20" spans="1:11" ht="6" customHeight="1" thickBot="1" x14ac:dyDescent="0.25">
      <c r="H20" s="130"/>
      <c r="I20" s="106"/>
      <c r="K20" s="281"/>
    </row>
    <row r="21" spans="1:11" s="40" customFormat="1" ht="20.100000000000001" customHeight="1" thickBot="1" x14ac:dyDescent="0.25">
      <c r="A21" s="94" t="s">
        <v>367</v>
      </c>
      <c r="B21" s="134">
        <f>SUM(B22:B24)</f>
        <v>0</v>
      </c>
      <c r="C21" s="134">
        <f t="shared" ref="C21:G21" si="5">SUM(C22:C24)</f>
        <v>0</v>
      </c>
      <c r="D21" s="134">
        <f t="shared" si="5"/>
        <v>0</v>
      </c>
      <c r="E21" s="134">
        <f t="shared" si="5"/>
        <v>0</v>
      </c>
      <c r="F21" s="134">
        <f t="shared" si="5"/>
        <v>0</v>
      </c>
      <c r="G21" s="134">
        <f t="shared" si="5"/>
        <v>0</v>
      </c>
      <c r="H21" s="136">
        <f>SUM(H22:H24)</f>
        <v>0</v>
      </c>
      <c r="I21" s="96" t="str">
        <f>IF((H50&gt;0),H21/H50,"")</f>
        <v/>
      </c>
      <c r="K21" s="281"/>
    </row>
    <row r="22" spans="1:11" ht="20.100000000000001" customHeight="1" thickBot="1" x14ac:dyDescent="0.25">
      <c r="A22" s="102" t="s">
        <v>102</v>
      </c>
      <c r="B22" s="138"/>
      <c r="C22" s="138"/>
      <c r="D22" s="138"/>
      <c r="E22" s="138"/>
      <c r="F22" s="138"/>
      <c r="G22" s="138"/>
      <c r="H22" s="139">
        <f>SUM(B22:G22)</f>
        <v>0</v>
      </c>
      <c r="I22" s="104"/>
      <c r="K22" s="281"/>
    </row>
    <row r="23" spans="1:11" ht="20.100000000000001" customHeight="1" thickBot="1" x14ac:dyDescent="0.25">
      <c r="A23" s="102" t="s">
        <v>368</v>
      </c>
      <c r="B23" s="138"/>
      <c r="C23" s="138"/>
      <c r="D23" s="138"/>
      <c r="E23" s="138"/>
      <c r="F23" s="138"/>
      <c r="G23" s="138"/>
      <c r="H23" s="139">
        <f t="shared" ref="H23:H24" si="6">SUM(B23:G23)</f>
        <v>0</v>
      </c>
      <c r="I23" s="104"/>
      <c r="K23" s="281"/>
    </row>
    <row r="24" spans="1:11" ht="20.100000000000001" customHeight="1" thickBot="1" x14ac:dyDescent="0.25">
      <c r="A24" s="102" t="s">
        <v>103</v>
      </c>
      <c r="B24" s="135"/>
      <c r="C24" s="135"/>
      <c r="D24" s="135"/>
      <c r="E24" s="135"/>
      <c r="F24" s="135"/>
      <c r="G24" s="135"/>
      <c r="H24" s="139">
        <f t="shared" si="6"/>
        <v>0</v>
      </c>
      <c r="I24" s="104"/>
      <c r="K24" s="281"/>
    </row>
    <row r="25" spans="1:11" ht="15" customHeight="1" thickBot="1" x14ac:dyDescent="0.25">
      <c r="A25" s="105" t="s">
        <v>120</v>
      </c>
      <c r="B25" s="48"/>
      <c r="C25" s="48"/>
      <c r="D25" s="48"/>
      <c r="E25" s="48"/>
      <c r="F25" s="48"/>
      <c r="G25" s="48"/>
      <c r="H25" s="48"/>
      <c r="I25" s="90" t="str">
        <f>CONCATENATE(LEN(A26),"/",1000)</f>
        <v>0/1000</v>
      </c>
      <c r="K25" s="197"/>
    </row>
    <row r="26" spans="1:11" ht="99.95" customHeight="1" thickBot="1" x14ac:dyDescent="0.25">
      <c r="A26" s="409"/>
      <c r="B26" s="410"/>
      <c r="C26" s="410"/>
      <c r="D26" s="410"/>
      <c r="E26" s="410"/>
      <c r="F26" s="410"/>
      <c r="G26" s="410"/>
      <c r="H26" s="410"/>
      <c r="I26" s="411"/>
      <c r="K26" s="205" t="s">
        <v>360</v>
      </c>
    </row>
    <row r="27" spans="1:11" ht="6" customHeight="1" thickBot="1" x14ac:dyDescent="0.25">
      <c r="H27" s="100"/>
      <c r="K27" s="197"/>
    </row>
    <row r="28" spans="1:11" s="40" customFormat="1" ht="20.100000000000001" customHeight="1" thickBot="1" x14ac:dyDescent="0.25">
      <c r="A28" s="94" t="s">
        <v>80</v>
      </c>
      <c r="B28" s="134">
        <f>SUM(B29:B34)</f>
        <v>0</v>
      </c>
      <c r="C28" s="134">
        <f t="shared" ref="C28:G28" si="7">SUM(C29:C34)</f>
        <v>0</v>
      </c>
      <c r="D28" s="134">
        <f t="shared" si="7"/>
        <v>0</v>
      </c>
      <c r="E28" s="134">
        <f t="shared" si="7"/>
        <v>0</v>
      </c>
      <c r="F28" s="134">
        <f t="shared" si="7"/>
        <v>0</v>
      </c>
      <c r="G28" s="134">
        <f t="shared" si="7"/>
        <v>0</v>
      </c>
      <c r="H28" s="136">
        <f>SUM(H29:H34)</f>
        <v>0</v>
      </c>
      <c r="I28" s="96" t="str">
        <f>IF((H50&gt;0),H28/H50,"")</f>
        <v/>
      </c>
      <c r="K28" s="281" t="s">
        <v>369</v>
      </c>
    </row>
    <row r="29" spans="1:11" ht="20.100000000000001" customHeight="1" thickBot="1" x14ac:dyDescent="0.25">
      <c r="A29" s="102" t="s">
        <v>104</v>
      </c>
      <c r="B29" s="138"/>
      <c r="C29" s="138"/>
      <c r="D29" s="138"/>
      <c r="E29" s="138"/>
      <c r="F29" s="138"/>
      <c r="G29" s="138"/>
      <c r="H29" s="139">
        <f>SUM(B29:G29)</f>
        <v>0</v>
      </c>
      <c r="I29" s="104"/>
      <c r="K29" s="281"/>
    </row>
    <row r="30" spans="1:11" ht="20.100000000000001" customHeight="1" thickBot="1" x14ac:dyDescent="0.25">
      <c r="A30" s="102" t="s">
        <v>182</v>
      </c>
      <c r="B30" s="138"/>
      <c r="C30" s="138"/>
      <c r="D30" s="138"/>
      <c r="E30" s="138"/>
      <c r="F30" s="138"/>
      <c r="G30" s="138"/>
      <c r="H30" s="139">
        <f t="shared" ref="H30:H34" si="8">SUM(B30:G30)</f>
        <v>0</v>
      </c>
      <c r="I30" s="104"/>
      <c r="K30" s="281"/>
    </row>
    <row r="31" spans="1:11" ht="20.100000000000001" customHeight="1" thickBot="1" x14ac:dyDescent="0.25">
      <c r="A31" s="102" t="s">
        <v>108</v>
      </c>
      <c r="B31" s="138"/>
      <c r="C31" s="138"/>
      <c r="D31" s="138"/>
      <c r="E31" s="138"/>
      <c r="F31" s="138"/>
      <c r="G31" s="138"/>
      <c r="H31" s="139">
        <f t="shared" si="8"/>
        <v>0</v>
      </c>
      <c r="I31" s="104"/>
      <c r="K31" s="281"/>
    </row>
    <row r="32" spans="1:11" ht="20.100000000000001" customHeight="1" thickBot="1" x14ac:dyDescent="0.25">
      <c r="A32" s="102" t="s">
        <v>183</v>
      </c>
      <c r="B32" s="248">
        <v>0</v>
      </c>
      <c r="C32" s="248">
        <v>0</v>
      </c>
      <c r="D32" s="248">
        <v>0</v>
      </c>
      <c r="E32" s="248">
        <v>0</v>
      </c>
      <c r="F32" s="248">
        <v>0</v>
      </c>
      <c r="G32" s="248">
        <v>0</v>
      </c>
      <c r="H32" s="139">
        <f t="shared" si="8"/>
        <v>0</v>
      </c>
      <c r="I32" s="104"/>
      <c r="K32" s="197"/>
    </row>
    <row r="33" spans="1:11" ht="30" customHeight="1" thickBot="1" x14ac:dyDescent="0.25">
      <c r="A33" s="107" t="s">
        <v>106</v>
      </c>
      <c r="B33" s="138"/>
      <c r="C33" s="138"/>
      <c r="D33" s="138"/>
      <c r="E33" s="138"/>
      <c r="F33" s="138"/>
      <c r="G33" s="138"/>
      <c r="H33" s="139">
        <f t="shared" si="8"/>
        <v>0</v>
      </c>
      <c r="I33" s="104"/>
      <c r="K33" s="281" t="s">
        <v>361</v>
      </c>
    </row>
    <row r="34" spans="1:11" ht="20.100000000000001" customHeight="1" thickBot="1" x14ac:dyDescent="0.25">
      <c r="A34" s="102" t="s">
        <v>105</v>
      </c>
      <c r="B34" s="135"/>
      <c r="C34" s="135"/>
      <c r="D34" s="135"/>
      <c r="E34" s="135"/>
      <c r="F34" s="135"/>
      <c r="G34" s="135"/>
      <c r="H34" s="139">
        <f t="shared" si="8"/>
        <v>0</v>
      </c>
      <c r="I34" s="104"/>
      <c r="K34" s="281"/>
    </row>
    <row r="35" spans="1:11" ht="15" customHeight="1" thickBot="1" x14ac:dyDescent="0.25">
      <c r="A35" s="105" t="s">
        <v>120</v>
      </c>
      <c r="B35" s="48"/>
      <c r="C35" s="48"/>
      <c r="D35" s="48"/>
      <c r="E35" s="48"/>
      <c r="F35" s="48"/>
      <c r="G35" s="48"/>
      <c r="H35" s="48"/>
      <c r="I35" s="90" t="str">
        <f>CONCATENATE(LEN(A36),"/",1000)</f>
        <v>0/1000</v>
      </c>
      <c r="K35" s="281"/>
    </row>
    <row r="36" spans="1:11" ht="99.95" customHeight="1" thickBot="1" x14ac:dyDescent="0.25">
      <c r="A36" s="402"/>
      <c r="B36" s="402"/>
      <c r="C36" s="402"/>
      <c r="D36" s="402"/>
      <c r="E36" s="402"/>
      <c r="F36" s="402"/>
      <c r="G36" s="402"/>
      <c r="H36" s="402"/>
      <c r="I36" s="402"/>
      <c r="K36" s="281"/>
    </row>
    <row r="37" spans="1:11" ht="6" customHeight="1" thickBot="1" x14ac:dyDescent="0.25">
      <c r="H37" s="100"/>
      <c r="K37" s="281"/>
    </row>
    <row r="38" spans="1:11" s="40" customFormat="1" ht="20.100000000000001" customHeight="1" thickBot="1" x14ac:dyDescent="0.25">
      <c r="A38" s="94" t="s">
        <v>81</v>
      </c>
      <c r="B38" s="134">
        <f>SUM(B39:B40)</f>
        <v>0</v>
      </c>
      <c r="C38" s="134">
        <f t="shared" ref="C38:G38" si="9">SUM(C39:C40)</f>
        <v>0</v>
      </c>
      <c r="D38" s="134">
        <f t="shared" si="9"/>
        <v>0</v>
      </c>
      <c r="E38" s="134">
        <f t="shared" si="9"/>
        <v>0</v>
      </c>
      <c r="F38" s="134">
        <f t="shared" si="9"/>
        <v>0</v>
      </c>
      <c r="G38" s="134">
        <f t="shared" si="9"/>
        <v>0</v>
      </c>
      <c r="H38" s="136">
        <f>SUM(H39:H40)</f>
        <v>0</v>
      </c>
      <c r="I38" s="96" t="str">
        <f>IF((H50&gt;0),H38/H50,"")</f>
        <v/>
      </c>
      <c r="K38" s="281"/>
    </row>
    <row r="39" spans="1:11" ht="20.100000000000001" customHeight="1" thickBot="1" x14ac:dyDescent="0.25">
      <c r="A39" s="102" t="s">
        <v>370</v>
      </c>
      <c r="B39" s="138"/>
      <c r="C39" s="138"/>
      <c r="D39" s="138"/>
      <c r="E39" s="138"/>
      <c r="F39" s="138"/>
      <c r="G39" s="138"/>
      <c r="H39" s="139">
        <f>SUM(B39:G39)</f>
        <v>0</v>
      </c>
      <c r="I39" s="104"/>
      <c r="K39" s="281"/>
    </row>
    <row r="40" spans="1:11" ht="20.100000000000001" customHeight="1" thickBot="1" x14ac:dyDescent="0.25">
      <c r="A40" s="102" t="s">
        <v>371</v>
      </c>
      <c r="B40" s="135"/>
      <c r="C40" s="135"/>
      <c r="D40" s="135"/>
      <c r="E40" s="135"/>
      <c r="F40" s="135"/>
      <c r="G40" s="135"/>
      <c r="H40" s="139">
        <f>SUM(B40:G40)</f>
        <v>0</v>
      </c>
      <c r="I40" s="104"/>
      <c r="K40" s="281"/>
    </row>
    <row r="41" spans="1:11" ht="15" customHeight="1" thickBot="1" x14ac:dyDescent="0.25">
      <c r="A41" s="105" t="s">
        <v>120</v>
      </c>
      <c r="B41" s="48"/>
      <c r="C41" s="48"/>
      <c r="D41" s="48"/>
      <c r="E41" s="48"/>
      <c r="F41" s="48"/>
      <c r="G41" s="48"/>
      <c r="H41" s="48"/>
      <c r="I41" s="90" t="str">
        <f>CONCATENATE(LEN(A42),"/",1000)</f>
        <v>0/1000</v>
      </c>
      <c r="K41" s="281"/>
    </row>
    <row r="42" spans="1:11" ht="99.95" customHeight="1" thickBot="1" x14ac:dyDescent="0.25">
      <c r="A42" s="402"/>
      <c r="B42" s="402"/>
      <c r="C42" s="402"/>
      <c r="D42" s="402"/>
      <c r="E42" s="402"/>
      <c r="F42" s="402"/>
      <c r="G42" s="402"/>
      <c r="H42" s="402"/>
      <c r="I42" s="402"/>
      <c r="K42" s="281"/>
    </row>
    <row r="43" spans="1:11" ht="6" customHeight="1" thickBot="1" x14ac:dyDescent="0.25">
      <c r="H43" s="100"/>
      <c r="K43" s="197"/>
    </row>
    <row r="44" spans="1:11" s="40" customFormat="1" ht="20.100000000000001" customHeight="1" thickBot="1" x14ac:dyDescent="0.25">
      <c r="A44" s="94" t="s">
        <v>82</v>
      </c>
      <c r="B44" s="134">
        <f>SUM(B45:B46)</f>
        <v>0</v>
      </c>
      <c r="C44" s="134">
        <f t="shared" ref="C44:G44" si="10">SUM(C45:C46)</f>
        <v>0</v>
      </c>
      <c r="D44" s="134">
        <f t="shared" si="10"/>
        <v>0</v>
      </c>
      <c r="E44" s="134">
        <f t="shared" si="10"/>
        <v>0</v>
      </c>
      <c r="F44" s="134">
        <f t="shared" si="10"/>
        <v>0</v>
      </c>
      <c r="G44" s="134">
        <f t="shared" si="10"/>
        <v>0</v>
      </c>
      <c r="H44" s="136">
        <f>SUM(H45:H46)</f>
        <v>0</v>
      </c>
      <c r="I44" s="96" t="str">
        <f>IF((H50&gt;0),H44/H50,"")</f>
        <v/>
      </c>
      <c r="K44" s="281" t="s">
        <v>364</v>
      </c>
    </row>
    <row r="45" spans="1:11" ht="30" customHeight="1" thickBot="1" x14ac:dyDescent="0.25">
      <c r="A45" s="107" t="s">
        <v>107</v>
      </c>
      <c r="B45" s="138"/>
      <c r="C45" s="138"/>
      <c r="D45" s="138"/>
      <c r="E45" s="138"/>
      <c r="F45" s="138"/>
      <c r="G45" s="138"/>
      <c r="H45" s="139">
        <f>SUM(B45:G45)</f>
        <v>0</v>
      </c>
      <c r="I45" s="104"/>
      <c r="K45" s="281"/>
    </row>
    <row r="46" spans="1:11" ht="20.100000000000001" customHeight="1" thickBot="1" x14ac:dyDescent="0.25">
      <c r="A46" s="107" t="s">
        <v>83</v>
      </c>
      <c r="B46" s="135"/>
      <c r="C46" s="135"/>
      <c r="D46" s="135"/>
      <c r="E46" s="135"/>
      <c r="F46" s="135"/>
      <c r="G46" s="135"/>
      <c r="H46" s="137">
        <f>SUM(B46:G46)</f>
        <v>0</v>
      </c>
      <c r="I46" s="104"/>
      <c r="K46" s="281"/>
    </row>
    <row r="47" spans="1:11" ht="15" customHeight="1" thickBot="1" x14ac:dyDescent="0.25">
      <c r="A47" s="105" t="s">
        <v>120</v>
      </c>
      <c r="B47" s="48"/>
      <c r="C47" s="48"/>
      <c r="D47" s="48"/>
      <c r="E47" s="48"/>
      <c r="F47" s="48"/>
      <c r="G47" s="48"/>
      <c r="H47" s="48"/>
      <c r="I47" s="90" t="str">
        <f>CONCATENATE(LEN(A48),"/",1000)</f>
        <v>0/1000</v>
      </c>
      <c r="K47" s="281"/>
    </row>
    <row r="48" spans="1:11" ht="99.95" customHeight="1" thickBot="1" x14ac:dyDescent="0.25">
      <c r="A48" s="402"/>
      <c r="B48" s="402"/>
      <c r="C48" s="402"/>
      <c r="D48" s="402"/>
      <c r="E48" s="402"/>
      <c r="F48" s="402"/>
      <c r="G48" s="402"/>
      <c r="H48" s="402"/>
      <c r="I48" s="402"/>
      <c r="K48" s="281"/>
    </row>
    <row r="49" spans="1:11" ht="8.1" customHeight="1" thickBot="1" x14ac:dyDescent="0.25"/>
    <row r="50" spans="1:11" s="40" customFormat="1" ht="20.100000000000001" customHeight="1" thickBot="1" x14ac:dyDescent="0.25">
      <c r="A50" s="97" t="s">
        <v>74</v>
      </c>
      <c r="B50" s="148">
        <f t="shared" ref="B50:H50" si="11">SUM(B7,B12,B18,B21,B28,B38,B44)</f>
        <v>0</v>
      </c>
      <c r="C50" s="148">
        <f t="shared" si="11"/>
        <v>0</v>
      </c>
      <c r="D50" s="148">
        <f t="shared" si="11"/>
        <v>0</v>
      </c>
      <c r="E50" s="148">
        <f t="shared" si="11"/>
        <v>0</v>
      </c>
      <c r="F50" s="148">
        <f t="shared" si="11"/>
        <v>0</v>
      </c>
      <c r="G50" s="148">
        <f t="shared" si="11"/>
        <v>0</v>
      </c>
      <c r="H50" s="149">
        <f t="shared" si="11"/>
        <v>0</v>
      </c>
      <c r="I50" s="98" t="str">
        <f>IF((H50&gt;0),H50/H50,"")</f>
        <v/>
      </c>
      <c r="K50" s="281" t="s">
        <v>365</v>
      </c>
    </row>
    <row r="51" spans="1:11" ht="8.1" customHeight="1" thickBot="1" x14ac:dyDescent="0.25">
      <c r="K51" s="281"/>
    </row>
    <row r="52" spans="1:11" s="40" customFormat="1" ht="20.100000000000001" customHeight="1" thickBot="1" x14ac:dyDescent="0.25">
      <c r="A52" s="162" t="s">
        <v>285</v>
      </c>
      <c r="B52" s="171"/>
      <c r="C52" s="172"/>
      <c r="D52" s="171"/>
      <c r="E52" s="172"/>
      <c r="F52" s="171"/>
      <c r="G52" s="172"/>
      <c r="H52" s="163"/>
      <c r="I52" s="164"/>
      <c r="K52" s="281"/>
    </row>
    <row r="53" spans="1:11" s="40" customFormat="1" ht="20.100000000000001" customHeight="1" thickBot="1" x14ac:dyDescent="0.25">
      <c r="A53" s="126" t="s">
        <v>289</v>
      </c>
      <c r="B53" s="144" t="str">
        <f t="shared" ref="B53:G53" si="12">IF(ISBLANK(B52),"",ROUNDDOWN(B50*B52/100,2))</f>
        <v/>
      </c>
      <c r="C53" s="144" t="str">
        <f t="shared" si="12"/>
        <v/>
      </c>
      <c r="D53" s="144" t="str">
        <f t="shared" si="12"/>
        <v/>
      </c>
      <c r="E53" s="144" t="str">
        <f t="shared" si="12"/>
        <v/>
      </c>
      <c r="F53" s="144" t="str">
        <f t="shared" si="12"/>
        <v/>
      </c>
      <c r="G53" s="144" t="str">
        <f t="shared" si="12"/>
        <v/>
      </c>
      <c r="H53" s="145">
        <f>SUM(B53:G53)</f>
        <v>0</v>
      </c>
      <c r="I53" s="127"/>
      <c r="K53" s="281"/>
    </row>
    <row r="54" spans="1:11" ht="8.1" customHeight="1" thickBot="1" x14ac:dyDescent="0.25">
      <c r="K54" s="281"/>
    </row>
    <row r="55" spans="1:11" s="40" customFormat="1" ht="20.100000000000001" customHeight="1" thickBot="1" x14ac:dyDescent="0.25">
      <c r="A55" s="162" t="s">
        <v>313</v>
      </c>
      <c r="B55" s="165" t="str">
        <f>IF(ISBLANK(B52),"",B52/100-B57)</f>
        <v/>
      </c>
      <c r="C55" s="165" t="str">
        <f t="shared" ref="C55:G55" si="13">IF(ISBLANK(C52),"",C52/100-C57)</f>
        <v/>
      </c>
      <c r="D55" s="165" t="str">
        <f t="shared" si="13"/>
        <v/>
      </c>
      <c r="E55" s="165" t="str">
        <f t="shared" si="13"/>
        <v/>
      </c>
      <c r="F55" s="165" t="str">
        <f t="shared" si="13"/>
        <v/>
      </c>
      <c r="G55" s="165" t="str">
        <f t="shared" si="13"/>
        <v/>
      </c>
      <c r="H55" s="166" t="str">
        <f>IF(H50&gt;0,(ROUNDUP(H56/H50,2)),"")</f>
        <v/>
      </c>
      <c r="I55" s="167"/>
      <c r="K55" s="281"/>
    </row>
    <row r="56" spans="1:11" ht="20.100000000000001" customHeight="1" thickBot="1" x14ac:dyDescent="0.25">
      <c r="A56" s="81" t="s">
        <v>287</v>
      </c>
      <c r="B56" s="146" t="str">
        <f t="shared" ref="B56:G56" si="14">IF(ISBLANK(B52),"",ROUNDDOWN(B53-B58,2))</f>
        <v/>
      </c>
      <c r="C56" s="146" t="str">
        <f t="shared" si="14"/>
        <v/>
      </c>
      <c r="D56" s="146" t="str">
        <f t="shared" si="14"/>
        <v/>
      </c>
      <c r="E56" s="146" t="str">
        <f t="shared" si="14"/>
        <v/>
      </c>
      <c r="F56" s="146" t="str">
        <f t="shared" si="14"/>
        <v/>
      </c>
      <c r="G56" s="146" t="str">
        <f t="shared" si="14"/>
        <v/>
      </c>
      <c r="H56" s="147">
        <f>SUM(B56:G56)</f>
        <v>0</v>
      </c>
      <c r="I56" s="83"/>
      <c r="K56" s="281"/>
    </row>
    <row r="57" spans="1:11" s="40" customFormat="1" ht="20.100000000000001" customHeight="1" thickBot="1" x14ac:dyDescent="0.25">
      <c r="A57" s="162" t="s">
        <v>314</v>
      </c>
      <c r="B57" s="165" t="str">
        <f>IF(ISBLANK(B52),"",VLOOKUP('5.5 Project3'!F13,'Hidden data'!$F$18:$I$26,3,))</f>
        <v/>
      </c>
      <c r="C57" s="168" t="str">
        <f>IF(ISBLANK(C52),"",VLOOKUP('5.5 Project3'!F14,'Hidden data'!$F$18:$I$26,3,))</f>
        <v/>
      </c>
      <c r="D57" s="165" t="str">
        <f>IF(ISBLANK(D52),"",VLOOKUP('5.5 Project3'!F15,'Hidden data'!$F$18:$I$26,3,))</f>
        <v/>
      </c>
      <c r="E57" s="168" t="str">
        <f>IF(ISBLANK(E52),"",VLOOKUP('5.5 Project3'!F16,'Hidden data'!$F$18:$I$26,3,))</f>
        <v/>
      </c>
      <c r="F57" s="165" t="str">
        <f>IF(ISBLANK(F52),"",VLOOKUP('5.5 Project3'!F17,'Hidden data'!$F$18:$I$26,3,))</f>
        <v/>
      </c>
      <c r="G57" s="168" t="str">
        <f>IF(ISBLANK(G52),"",VLOOKUP('5.5 Project3'!F18,'Hidden data'!$F$18:$I$26,3,))</f>
        <v/>
      </c>
      <c r="H57" s="166" t="str">
        <f>IF(H50&gt;0,(ROUNDDOWN(H58/H50,2))," ")</f>
        <v xml:space="preserve"> </v>
      </c>
      <c r="I57" s="167"/>
      <c r="K57" s="281"/>
    </row>
    <row r="58" spans="1:11" ht="20.100000000000001" customHeight="1" thickBot="1" x14ac:dyDescent="0.25">
      <c r="A58" s="81" t="s">
        <v>288</v>
      </c>
      <c r="B58" s="146" t="str">
        <f>IF((ISBLANK(B52)),"",ROUNDDOWN((B50*B57),2))</f>
        <v/>
      </c>
      <c r="C58" s="146" t="str">
        <f t="shared" ref="C58:G58" si="15">IF((ISBLANK(C52)),"",ROUNDDOWN((C50*C57),2))</f>
        <v/>
      </c>
      <c r="D58" s="146" t="str">
        <f t="shared" si="15"/>
        <v/>
      </c>
      <c r="E58" s="146" t="str">
        <f t="shared" si="15"/>
        <v/>
      </c>
      <c r="F58" s="146" t="str">
        <f t="shared" si="15"/>
        <v/>
      </c>
      <c r="G58" s="146" t="str">
        <f t="shared" si="15"/>
        <v/>
      </c>
      <c r="H58" s="147">
        <f>SUM(B58:G58)</f>
        <v>0</v>
      </c>
      <c r="I58" s="83"/>
      <c r="K58" s="281"/>
    </row>
    <row r="59" spans="1:11" ht="8.1" customHeight="1" thickBot="1" x14ac:dyDescent="0.25"/>
    <row r="60" spans="1:11" s="40" customFormat="1" ht="20.100000000000001" customHeight="1" thickBot="1" x14ac:dyDescent="0.25">
      <c r="A60" s="162" t="s">
        <v>286</v>
      </c>
      <c r="B60" s="169" t="str">
        <f t="shared" ref="B60:G60" si="16">IF(ISBLANK(B52),"",100-B52)</f>
        <v/>
      </c>
      <c r="C60" s="170" t="str">
        <f t="shared" si="16"/>
        <v/>
      </c>
      <c r="D60" s="169" t="str">
        <f t="shared" si="16"/>
        <v/>
      </c>
      <c r="E60" s="169" t="str">
        <f t="shared" si="16"/>
        <v/>
      </c>
      <c r="F60" s="170" t="str">
        <f t="shared" si="16"/>
        <v/>
      </c>
      <c r="G60" s="169" t="str">
        <f t="shared" si="16"/>
        <v/>
      </c>
      <c r="H60" s="166" t="str">
        <f>IF(H50&gt;0,(ROUNDUP(H61/H50,2)),"")</f>
        <v/>
      </c>
      <c r="I60" s="164"/>
      <c r="K60" s="401" t="s">
        <v>373</v>
      </c>
    </row>
    <row r="61" spans="1:11" s="40" customFormat="1" ht="20.100000000000001" customHeight="1" thickBot="1" x14ac:dyDescent="0.25">
      <c r="A61" s="126" t="s">
        <v>50</v>
      </c>
      <c r="B61" s="144" t="str">
        <f t="shared" ref="B61:G61" si="17">IF(ISBLANK(B52),"",ROUNDUP(B50-B53,2))</f>
        <v/>
      </c>
      <c r="C61" s="144" t="str">
        <f t="shared" si="17"/>
        <v/>
      </c>
      <c r="D61" s="144" t="str">
        <f t="shared" si="17"/>
        <v/>
      </c>
      <c r="E61" s="144" t="str">
        <f t="shared" si="17"/>
        <v/>
      </c>
      <c r="F61" s="144" t="str">
        <f t="shared" si="17"/>
        <v/>
      </c>
      <c r="G61" s="144" t="str">
        <f t="shared" si="17"/>
        <v/>
      </c>
      <c r="H61" s="144">
        <f>SUM(B61:G61)</f>
        <v>0</v>
      </c>
      <c r="I61" s="127"/>
      <c r="K61" s="401"/>
    </row>
    <row r="62" spans="1:11" ht="6" customHeight="1" thickBot="1" x14ac:dyDescent="0.25">
      <c r="H62" s="100"/>
      <c r="K62" s="401"/>
    </row>
    <row r="63" spans="1:11" ht="12" customHeight="1" thickBot="1" x14ac:dyDescent="0.25">
      <c r="K63" s="401"/>
    </row>
    <row r="64" spans="1:11" ht="12" customHeight="1" thickBot="1" x14ac:dyDescent="0.25">
      <c r="C64" s="108"/>
      <c r="D64" s="108"/>
      <c r="F64" s="108"/>
      <c r="K64" s="401"/>
    </row>
    <row r="65" spans="11:11" ht="12" customHeight="1" thickBot="1" x14ac:dyDescent="0.25">
      <c r="K65" s="401"/>
    </row>
    <row r="66" spans="11:11" ht="12" customHeight="1" thickBot="1" x14ac:dyDescent="0.25">
      <c r="K66" s="401"/>
    </row>
    <row r="67" spans="11:11" ht="12" customHeight="1" thickBot="1" x14ac:dyDescent="0.25">
      <c r="K67" s="401"/>
    </row>
    <row r="68" spans="11:11" ht="12" customHeight="1" thickBot="1" x14ac:dyDescent="0.25">
      <c r="K68" s="401"/>
    </row>
    <row r="69" spans="11:11" ht="12" customHeight="1" thickBot="1" x14ac:dyDescent="0.25">
      <c r="K69" s="401"/>
    </row>
  </sheetData>
  <sheetProtection password="C721" sheet="1" objects="1" scenarios="1" selectLockedCells="1"/>
  <mergeCells count="13">
    <mergeCell ref="A48:I48"/>
    <mergeCell ref="A10:I10"/>
    <mergeCell ref="A16:I16"/>
    <mergeCell ref="A26:I26"/>
    <mergeCell ref="A36:I36"/>
    <mergeCell ref="A42:I42"/>
    <mergeCell ref="K50:K58"/>
    <mergeCell ref="K60:K69"/>
    <mergeCell ref="K5:K14"/>
    <mergeCell ref="K18:K24"/>
    <mergeCell ref="K28:K31"/>
    <mergeCell ref="K33:K42"/>
    <mergeCell ref="K44:K48"/>
  </mergeCells>
  <conditionalFormatting sqref="A10 A16:E16 A26:E26 A36:E36 A42:E42 A48:E48 H48:I48 H42:I42 H36:I36 H26:I26 H16:I16 B19:G19 B8:G8 B13:G14 B22:G24 B29:G34 B39:G40 B45:G46">
    <cfRule type="notContainsBlanks" dxfId="47" priority="3">
      <formula>LEN(TRIM(A8))&gt;0</formula>
    </cfRule>
  </conditionalFormatting>
  <dataValidations count="3">
    <dataValidation type="textLength" operator="lessThanOrEqual" allowBlank="1" showInputMessage="1" showErrorMessage="1" errorTitle="Character limit!" error="Maximum number of characters is 500." sqref="A48:I48 A42:I42 A36:I36 A26:I26 A16:I16 A10:I10">
      <formula1>1000</formula1>
    </dataValidation>
    <dataValidation type="list" allowBlank="1" showInputMessage="1" showErrorMessage="1" sqref="B52:G52">
      <formula1>INTPU</formula1>
    </dataValidation>
    <dataValidation type="list" allowBlank="1" showInputMessage="1" showErrorMessage="1" sqref="B5:G5">
      <formula1>VAT</formula1>
    </dataValidation>
  </dataValidations>
  <pageMargins left="0.70866141732283472" right="0.70866141732283472" top="0.74803149606299213" bottom="0.74803149606299213" header="0.31496062992125984" footer="0.31496062992125984"/>
  <pageSetup paperSize="9" scale="79" fitToHeight="0" orientation="landscape" r:id="rId1"/>
  <rowBreaks count="2" manualBreakCount="2">
    <brk id="24" max="16383" man="1"/>
    <brk id="43" max="16383" man="1"/>
  </rowBreaks>
  <ignoredErrors>
    <ignoredError sqref="H57" formula="1"/>
  </ignoredErrors>
  <extLst>
    <ext xmlns:x14="http://schemas.microsoft.com/office/spreadsheetml/2009/9/main" uri="{78C0D931-6437-407d-A8EE-F0AAD7539E65}">
      <x14:conditionalFormattings>
        <x14:conditionalFormatting xmlns:xm="http://schemas.microsoft.com/office/excel/2006/main">
          <x14:cfRule type="notContainsBlanks" priority="1" id="{F846751D-60B3-419F-852D-2D285AC99E97}">
            <xm:f>LEN(TRIM('5.16 Budget8'!F16))&gt;0</xm:f>
            <x14:dxf>
              <fill>
                <patternFill patternType="none">
                  <bgColor auto="1"/>
                </patternFill>
              </fill>
            </x14:dxf>
          </x14:cfRule>
          <xm:sqref>F16:G16 F26:G26 F36:G36 F42:G42 F48:G48</xm:sqref>
        </x14:conditionalFormatting>
        <x14:conditionalFormatting xmlns:xm="http://schemas.microsoft.com/office/excel/2006/main">
          <x14:cfRule type="expression" priority="4" id="{3C0F582F-D81D-42D7-8656-DB825015874A}">
            <xm:f>$H$50&gt;VLOOKUP('5.5 Project3'!$F$7,'Hidden data'!$C$18:$D$24,2,)</xm:f>
            <x14:dxf>
              <font>
                <color rgb="FFFF0000"/>
              </font>
            </x14:dxf>
          </x14:cfRule>
          <xm:sqref>H50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zoomScale="115" zoomScaleNormal="115" workbookViewId="0">
      <selection activeCell="A5" sqref="A5:I5"/>
    </sheetView>
  </sheetViews>
  <sheetFormatPr defaultRowHeight="12.75" x14ac:dyDescent="0.2"/>
  <cols>
    <col min="1" max="4" width="10.7109375" style="124" customWidth="1"/>
    <col min="5" max="5" width="2.7109375" style="124" customWidth="1"/>
    <col min="6" max="7" width="10.7109375" style="124" customWidth="1"/>
    <col min="8" max="8" width="6.7109375" style="124" customWidth="1"/>
    <col min="9" max="9" width="14.7109375" style="124" customWidth="1"/>
    <col min="10" max="10" width="1.7109375" style="124" customWidth="1"/>
    <col min="11" max="11" width="35.7109375" style="124" customWidth="1"/>
    <col min="12" max="16384" width="9.140625" style="124"/>
  </cols>
  <sheetData>
    <row r="1" spans="1:11" ht="30" customHeight="1" x14ac:dyDescent="0.2">
      <c r="A1" s="19" t="s">
        <v>269</v>
      </c>
      <c r="B1" s="19"/>
      <c r="C1" s="19"/>
      <c r="D1" s="19"/>
      <c r="E1" s="19"/>
      <c r="F1" s="19"/>
      <c r="G1" s="19"/>
      <c r="H1" s="19"/>
      <c r="I1" s="93" t="s">
        <v>199</v>
      </c>
    </row>
    <row r="2" spans="1:11" ht="8.1" customHeight="1" thickBot="1" x14ac:dyDescent="0.25"/>
    <row r="3" spans="1:11" ht="20.100000000000001" customHeight="1" thickBot="1" x14ac:dyDescent="0.25">
      <c r="A3" s="21" t="s">
        <v>177</v>
      </c>
      <c r="B3" s="22"/>
      <c r="C3" s="22"/>
      <c r="D3" s="22"/>
      <c r="E3" s="22"/>
      <c r="F3" s="22"/>
      <c r="G3" s="22"/>
      <c r="H3" s="38"/>
      <c r="I3" s="112"/>
      <c r="K3" s="358" t="s">
        <v>353</v>
      </c>
    </row>
    <row r="4" spans="1:11" ht="15" customHeight="1" thickBot="1" x14ac:dyDescent="0.25">
      <c r="A4" s="78" t="s">
        <v>138</v>
      </c>
      <c r="B4" s="79"/>
      <c r="C4" s="79"/>
      <c r="D4" s="79"/>
      <c r="E4" s="79"/>
      <c r="F4" s="79"/>
      <c r="G4" s="79"/>
      <c r="H4" s="79"/>
      <c r="I4" s="247" t="str">
        <f>CONCATENATE(LEN(A5),"/",100)</f>
        <v>0/100</v>
      </c>
      <c r="K4" s="358"/>
    </row>
    <row r="5" spans="1:11" ht="24.95" customHeight="1" thickBot="1" x14ac:dyDescent="0.25">
      <c r="A5" s="330"/>
      <c r="B5" s="330"/>
      <c r="C5" s="330"/>
      <c r="D5" s="330"/>
      <c r="E5" s="330"/>
      <c r="F5" s="330"/>
      <c r="G5" s="330"/>
      <c r="H5" s="330"/>
      <c r="I5" s="330"/>
      <c r="K5" s="358"/>
    </row>
    <row r="6" spans="1:11" ht="15" customHeight="1" thickBot="1" x14ac:dyDescent="0.25">
      <c r="A6" s="78" t="s">
        <v>144</v>
      </c>
      <c r="B6" s="79"/>
      <c r="C6" s="79"/>
      <c r="D6" s="247" t="str">
        <f>CONCATENATE(LEN(A7),"/",10)</f>
        <v>0/10</v>
      </c>
      <c r="F6" s="78" t="s">
        <v>345</v>
      </c>
      <c r="G6" s="79"/>
      <c r="H6" s="79"/>
      <c r="I6" s="85"/>
      <c r="K6" s="358"/>
    </row>
    <row r="7" spans="1:11" ht="24.95" customHeight="1" thickBot="1" x14ac:dyDescent="0.25">
      <c r="A7" s="330"/>
      <c r="B7" s="330"/>
      <c r="C7" s="412"/>
      <c r="D7" s="412"/>
      <c r="F7" s="413"/>
      <c r="G7" s="414"/>
      <c r="H7" s="414"/>
      <c r="I7" s="415"/>
      <c r="K7" s="358"/>
    </row>
    <row r="8" spans="1:11" ht="15" customHeight="1" thickBot="1" x14ac:dyDescent="0.25">
      <c r="A8" s="376" t="s">
        <v>145</v>
      </c>
      <c r="B8" s="336"/>
      <c r="C8" s="376" t="s">
        <v>354</v>
      </c>
      <c r="D8" s="337"/>
      <c r="F8" s="376" t="s">
        <v>49</v>
      </c>
      <c r="G8" s="337"/>
      <c r="H8" s="377" t="s">
        <v>85</v>
      </c>
      <c r="I8" s="378"/>
      <c r="K8" s="358"/>
    </row>
    <row r="9" spans="1:11" ht="24.95" customHeight="1" thickBot="1" x14ac:dyDescent="0.25">
      <c r="A9" s="374"/>
      <c r="B9" s="375"/>
      <c r="C9" s="372" t="str">
        <f>IF(OR('5.8 Budget4'!H44&gt;0,OR('5.8 Budget4'!B40&gt;50000,'5.8 Budget4'!C40&gt;50000,'5.8 Budget4'!D40&gt;50000,'5.8 Budget4'!E40&gt;50000,'5.8 Budget4'!F40&gt;50000,'5.8 Budget4'!G40&gt;50000)),"Investment","SOFT")</f>
        <v>SOFT</v>
      </c>
      <c r="D9" s="373"/>
      <c r="F9" s="368">
        <f>'Hidden data'!K99</f>
        <v>0</v>
      </c>
      <c r="G9" s="368"/>
      <c r="H9" s="368">
        <f>'Hidden data'!E99</f>
        <v>0</v>
      </c>
      <c r="I9" s="368"/>
      <c r="K9" s="358"/>
    </row>
    <row r="10" spans="1:11" ht="8.1" customHeight="1" thickBot="1" x14ac:dyDescent="0.25">
      <c r="A10" s="20"/>
      <c r="B10" s="20"/>
      <c r="C10" s="20"/>
      <c r="D10" s="20"/>
      <c r="E10" s="20"/>
      <c r="F10" s="20"/>
      <c r="G10" s="20"/>
      <c r="H10" s="20"/>
      <c r="I10" s="20"/>
    </row>
    <row r="11" spans="1:11" ht="20.100000000000001" customHeight="1" x14ac:dyDescent="0.2">
      <c r="A11" s="21" t="s">
        <v>326</v>
      </c>
      <c r="B11" s="22"/>
      <c r="C11" s="22"/>
      <c r="D11" s="22"/>
      <c r="E11" s="22"/>
      <c r="F11" s="22"/>
      <c r="G11" s="22"/>
      <c r="H11" s="38"/>
      <c r="I11" s="39"/>
      <c r="K11" s="286" t="s">
        <v>350</v>
      </c>
    </row>
    <row r="12" spans="1:11" ht="15" customHeight="1" x14ac:dyDescent="0.2">
      <c r="A12" s="110" t="s">
        <v>147</v>
      </c>
      <c r="B12" s="302" t="s">
        <v>291</v>
      </c>
      <c r="C12" s="391"/>
      <c r="D12" s="391"/>
      <c r="E12" s="303"/>
      <c r="F12" s="302" t="s">
        <v>135</v>
      </c>
      <c r="G12" s="303"/>
      <c r="H12" s="302" t="s">
        <v>2</v>
      </c>
      <c r="I12" s="396"/>
      <c r="K12" s="287"/>
    </row>
    <row r="13" spans="1:11" ht="24.95" customHeight="1" x14ac:dyDescent="0.2">
      <c r="A13" s="249" t="s">
        <v>152</v>
      </c>
      <c r="B13" s="379" t="s">
        <v>319</v>
      </c>
      <c r="C13" s="380"/>
      <c r="D13" s="380"/>
      <c r="E13" s="380"/>
      <c r="F13" s="392" t="str">
        <f>IF(ISBLANK(B13),"",T(VLOOKUP(B13,'Hidden data'!$B$47:$H$58,7,)))</f>
        <v/>
      </c>
      <c r="G13" s="393"/>
      <c r="H13" s="392" t="str">
        <f>IF(ISBLANK(B13),"",T(VLOOKUP(B13,'Hidden data'!$B$47:$G$58,5,)))</f>
        <v/>
      </c>
      <c r="I13" s="397"/>
      <c r="K13" s="287"/>
    </row>
    <row r="14" spans="1:11" ht="24.95" customHeight="1" thickBot="1" x14ac:dyDescent="0.25">
      <c r="A14" s="250" t="s">
        <v>141</v>
      </c>
      <c r="B14" s="379"/>
      <c r="C14" s="380"/>
      <c r="D14" s="380"/>
      <c r="E14" s="380"/>
      <c r="F14" s="392" t="str">
        <f>IF(ISBLANK(B14),"",T(VLOOKUP(B14,'Hidden data'!$B$47:$H$58,7,)))</f>
        <v/>
      </c>
      <c r="G14" s="393"/>
      <c r="H14" s="392" t="str">
        <f>IF(ISBLANK(B14),"",T(VLOOKUP(B14,'Hidden data'!$B$47:$G$58,5,)))</f>
        <v/>
      </c>
      <c r="I14" s="397"/>
      <c r="K14" s="288"/>
    </row>
    <row r="15" spans="1:11" ht="24.95" customHeight="1" thickBot="1" x14ac:dyDescent="0.25">
      <c r="A15" s="250" t="s">
        <v>139</v>
      </c>
      <c r="B15" s="379"/>
      <c r="C15" s="380"/>
      <c r="D15" s="380"/>
      <c r="E15" s="380"/>
      <c r="F15" s="392" t="str">
        <f>IF(ISBLANK(B15),"",T(VLOOKUP(B15,'Hidden data'!$B$47:$H$58,7,)))</f>
        <v/>
      </c>
      <c r="G15" s="393"/>
      <c r="H15" s="392" t="str">
        <f>IF(ISBLANK(B15),"",T(VLOOKUP(B15,'Hidden data'!$B$47:$G$58,5,)))</f>
        <v/>
      </c>
      <c r="I15" s="397"/>
    </row>
    <row r="16" spans="1:11" ht="24.95" customHeight="1" thickBot="1" x14ac:dyDescent="0.25">
      <c r="A16" s="250" t="s">
        <v>140</v>
      </c>
      <c r="B16" s="379"/>
      <c r="C16" s="380"/>
      <c r="D16" s="380"/>
      <c r="E16" s="380"/>
      <c r="F16" s="392" t="str">
        <f>IF(ISBLANK(B16),"",T(VLOOKUP(B16,'Hidden data'!$B$47:$H$58,7,)))</f>
        <v/>
      </c>
      <c r="G16" s="393"/>
      <c r="H16" s="392" t="str">
        <f>IF(ISBLANK(B16),"",T(VLOOKUP(B16,'Hidden data'!$B$47:$G$58,5,)))</f>
        <v/>
      </c>
      <c r="I16" s="397"/>
      <c r="K16" s="358" t="s">
        <v>351</v>
      </c>
    </row>
    <row r="17" spans="1:11" ht="24.95" customHeight="1" thickBot="1" x14ac:dyDescent="0.25">
      <c r="A17" s="250" t="s">
        <v>276</v>
      </c>
      <c r="B17" s="379"/>
      <c r="C17" s="380"/>
      <c r="D17" s="380"/>
      <c r="E17" s="380"/>
      <c r="F17" s="392" t="str">
        <f>IF(ISBLANK(B17),"",T(VLOOKUP(B17,'Hidden data'!$B$47:$H$58,7,)))</f>
        <v/>
      </c>
      <c r="G17" s="393"/>
      <c r="H17" s="392" t="str">
        <f>IF(ISBLANK(B17),"",T(VLOOKUP(B17,'Hidden data'!$B$47:$G$58,5,)))</f>
        <v/>
      </c>
      <c r="I17" s="397"/>
      <c r="K17" s="358"/>
    </row>
    <row r="18" spans="1:11" ht="24.95" customHeight="1" thickBot="1" x14ac:dyDescent="0.25">
      <c r="A18" s="251" t="s">
        <v>277</v>
      </c>
      <c r="B18" s="388"/>
      <c r="C18" s="389"/>
      <c r="D18" s="389"/>
      <c r="E18" s="389"/>
      <c r="F18" s="394" t="str">
        <f>IF(ISBLANK(B18),"",T(VLOOKUP(B18,'Hidden data'!$B$47:$H$58,7,)))</f>
        <v/>
      </c>
      <c r="G18" s="395"/>
      <c r="H18" s="394" t="str">
        <f>IF(ISBLANK(B18),"",T(VLOOKUP(B18,'Hidden data'!$B$47:$G$58,5,)))</f>
        <v/>
      </c>
      <c r="I18" s="398"/>
      <c r="K18" s="358"/>
    </row>
    <row r="19" spans="1:11" ht="8.1" customHeight="1" x14ac:dyDescent="0.2">
      <c r="A19" s="20"/>
      <c r="B19" s="20"/>
      <c r="C19" s="20"/>
      <c r="D19" s="20"/>
      <c r="E19" s="20"/>
      <c r="F19" s="20"/>
      <c r="G19" s="20"/>
      <c r="H19" s="20"/>
      <c r="I19" s="20"/>
    </row>
    <row r="20" spans="1:11" ht="15" customHeight="1" x14ac:dyDescent="0.2">
      <c r="A20" s="110" t="s">
        <v>147</v>
      </c>
      <c r="B20" s="302" t="s">
        <v>291</v>
      </c>
      <c r="C20" s="391"/>
      <c r="D20" s="391"/>
      <c r="E20" s="303"/>
      <c r="F20" s="302" t="s">
        <v>135</v>
      </c>
      <c r="G20" s="303"/>
      <c r="H20" s="391" t="s">
        <v>2</v>
      </c>
      <c r="I20" s="396"/>
    </row>
    <row r="21" spans="1:11" ht="24.95" customHeight="1" x14ac:dyDescent="0.2">
      <c r="A21" s="250" t="s">
        <v>178</v>
      </c>
      <c r="B21" s="390"/>
      <c r="C21" s="390"/>
      <c r="D21" s="390"/>
      <c r="E21" s="390"/>
      <c r="F21" s="392" t="str">
        <f>IF(ISBLANK(B21),"",T(VLOOKUP(B21,'Hidden data'!$C$74:$F$81,4,)))</f>
        <v/>
      </c>
      <c r="G21" s="399"/>
      <c r="H21" s="392" t="str">
        <f>IF(ISBLANK(B21),"",T(VLOOKUP(B21,'Hidden data'!$C$74:$F$81,2,)))</f>
        <v/>
      </c>
      <c r="I21" s="397"/>
    </row>
    <row r="22" spans="1:11" ht="24.95" customHeight="1" x14ac:dyDescent="0.2">
      <c r="A22" s="250" t="s">
        <v>179</v>
      </c>
      <c r="B22" s="390"/>
      <c r="C22" s="390"/>
      <c r="D22" s="390"/>
      <c r="E22" s="390"/>
      <c r="F22" s="392" t="str">
        <f>IF(ISBLANK(B22),"",T(VLOOKUP(B22,'Hidden data'!$C$74:$F$81,4,)))</f>
        <v/>
      </c>
      <c r="G22" s="399"/>
      <c r="H22" s="392" t="str">
        <f>IF(ISBLANK(B22),"",T(VLOOKUP(B22,'Hidden data'!$C$74:$F$81,2,)))</f>
        <v/>
      </c>
      <c r="I22" s="397"/>
    </row>
    <row r="23" spans="1:11" ht="24.95" customHeight="1" x14ac:dyDescent="0.2">
      <c r="A23" s="250" t="s">
        <v>180</v>
      </c>
      <c r="B23" s="390"/>
      <c r="C23" s="390"/>
      <c r="D23" s="390"/>
      <c r="E23" s="390"/>
      <c r="F23" s="392" t="str">
        <f>IF(ISBLANK(B23),"",T(VLOOKUP(B23,'Hidden data'!$C$74:$F$81,4,)))</f>
        <v/>
      </c>
      <c r="G23" s="399"/>
      <c r="H23" s="392" t="str">
        <f>IF(ISBLANK(B23),"",T(VLOOKUP(B23,'Hidden data'!$C$74:$F$81,2,)))</f>
        <v/>
      </c>
      <c r="I23" s="397"/>
    </row>
    <row r="24" spans="1:11" ht="24.95" customHeight="1" x14ac:dyDescent="0.2">
      <c r="A24" s="251" t="s">
        <v>181</v>
      </c>
      <c r="B24" s="387"/>
      <c r="C24" s="387"/>
      <c r="D24" s="387"/>
      <c r="E24" s="387"/>
      <c r="F24" s="394" t="str">
        <f>IF(ISBLANK(B24),"",T(VLOOKUP(B24,'Hidden data'!$C$74:$F$81,4,)))</f>
        <v/>
      </c>
      <c r="G24" s="400"/>
      <c r="H24" s="394" t="str">
        <f>IF(ISBLANK(B24),"",T(VLOOKUP(B24,'Hidden data'!$C$74:$F$81,2,)))</f>
        <v/>
      </c>
      <c r="I24" s="398"/>
    </row>
    <row r="25" spans="1:11" ht="6" customHeight="1" thickBot="1" x14ac:dyDescent="0.25"/>
    <row r="26" spans="1:11" ht="20.100000000000001" customHeight="1" thickBot="1" x14ac:dyDescent="0.25">
      <c r="A26" s="363" t="s">
        <v>121</v>
      </c>
      <c r="B26" s="364"/>
      <c r="C26" s="364"/>
      <c r="D26" s="364"/>
      <c r="E26" s="364"/>
      <c r="F26" s="364"/>
      <c r="G26" s="364"/>
      <c r="H26" s="364"/>
      <c r="I26" s="365"/>
      <c r="K26" s="358" t="s">
        <v>352</v>
      </c>
    </row>
    <row r="27" spans="1:11" ht="15" customHeight="1" thickBot="1" x14ac:dyDescent="0.25">
      <c r="A27" s="110" t="s">
        <v>239</v>
      </c>
      <c r="B27" s="384" t="s">
        <v>238</v>
      </c>
      <c r="C27" s="385"/>
      <c r="D27" s="385"/>
      <c r="E27" s="385"/>
      <c r="F27" s="385"/>
      <c r="G27" s="386"/>
      <c r="H27" s="87" t="s">
        <v>240</v>
      </c>
      <c r="I27" s="88" t="s">
        <v>100</v>
      </c>
      <c r="K27" s="358"/>
    </row>
    <row r="28" spans="1:11" ht="20.100000000000001" customHeight="1" thickBot="1" x14ac:dyDescent="0.25">
      <c r="A28" s="252" t="s">
        <v>229</v>
      </c>
      <c r="B28" s="381" t="s">
        <v>246</v>
      </c>
      <c r="C28" s="382"/>
      <c r="D28" s="382"/>
      <c r="E28" s="382"/>
      <c r="F28" s="382"/>
      <c r="G28" s="383"/>
      <c r="H28" s="253" t="s">
        <v>241</v>
      </c>
      <c r="I28" s="260"/>
      <c r="J28" s="30"/>
      <c r="K28" s="358"/>
    </row>
    <row r="29" spans="1:11" ht="20.100000000000001" customHeight="1" thickBot="1" x14ac:dyDescent="0.25">
      <c r="A29" s="252" t="s">
        <v>230</v>
      </c>
      <c r="B29" s="381" t="s">
        <v>247</v>
      </c>
      <c r="C29" s="382"/>
      <c r="D29" s="382"/>
      <c r="E29" s="382"/>
      <c r="F29" s="382"/>
      <c r="G29" s="383"/>
      <c r="H29" s="253" t="s">
        <v>241</v>
      </c>
      <c r="I29" s="260"/>
      <c r="J29" s="30"/>
      <c r="K29" s="358"/>
    </row>
    <row r="30" spans="1:11" ht="20.100000000000001" customHeight="1" thickBot="1" x14ac:dyDescent="0.25">
      <c r="A30" s="252" t="s">
        <v>231</v>
      </c>
      <c r="B30" s="381" t="s">
        <v>248</v>
      </c>
      <c r="C30" s="382"/>
      <c r="D30" s="382"/>
      <c r="E30" s="382"/>
      <c r="F30" s="382"/>
      <c r="G30" s="383"/>
      <c r="H30" s="253" t="s">
        <v>242</v>
      </c>
      <c r="I30" s="260"/>
      <c r="J30" s="30"/>
      <c r="K30" s="358"/>
    </row>
    <row r="31" spans="1:11" ht="20.100000000000001" customHeight="1" thickBot="1" x14ac:dyDescent="0.25">
      <c r="A31" s="252" t="s">
        <v>232</v>
      </c>
      <c r="B31" s="381" t="s">
        <v>249</v>
      </c>
      <c r="C31" s="382"/>
      <c r="D31" s="382"/>
      <c r="E31" s="382"/>
      <c r="F31" s="382"/>
      <c r="G31" s="383"/>
      <c r="H31" s="253" t="s">
        <v>243</v>
      </c>
      <c r="I31" s="260"/>
      <c r="K31" s="358"/>
    </row>
    <row r="32" spans="1:11" ht="20.100000000000001" customHeight="1" x14ac:dyDescent="0.2">
      <c r="A32" s="252" t="s">
        <v>233</v>
      </c>
      <c r="B32" s="381" t="s">
        <v>250</v>
      </c>
      <c r="C32" s="382"/>
      <c r="D32" s="382"/>
      <c r="E32" s="382"/>
      <c r="F32" s="382"/>
      <c r="G32" s="383"/>
      <c r="H32" s="253" t="s">
        <v>244</v>
      </c>
      <c r="I32" s="260"/>
    </row>
    <row r="33" spans="1:10" ht="20.100000000000001" customHeight="1" x14ac:dyDescent="0.2">
      <c r="A33" s="252" t="s">
        <v>234</v>
      </c>
      <c r="B33" s="381" t="s">
        <v>251</v>
      </c>
      <c r="C33" s="382"/>
      <c r="D33" s="382"/>
      <c r="E33" s="382"/>
      <c r="F33" s="382"/>
      <c r="G33" s="383"/>
      <c r="H33" s="253" t="s">
        <v>245</v>
      </c>
      <c r="I33" s="260"/>
      <c r="J33" s="30"/>
    </row>
    <row r="34" spans="1:10" ht="20.100000000000001" customHeight="1" x14ac:dyDescent="0.2">
      <c r="A34" s="252" t="s">
        <v>235</v>
      </c>
      <c r="B34" s="381" t="s">
        <v>252</v>
      </c>
      <c r="C34" s="382"/>
      <c r="D34" s="382"/>
      <c r="E34" s="382"/>
      <c r="F34" s="382"/>
      <c r="G34" s="383"/>
      <c r="H34" s="253" t="s">
        <v>245</v>
      </c>
      <c r="I34" s="260"/>
      <c r="J34" s="30"/>
    </row>
    <row r="35" spans="1:10" ht="24.95" customHeight="1" x14ac:dyDescent="0.2">
      <c r="A35" s="254" t="s">
        <v>236</v>
      </c>
      <c r="B35" s="381" t="s">
        <v>253</v>
      </c>
      <c r="C35" s="382"/>
      <c r="D35" s="382"/>
      <c r="E35" s="382"/>
      <c r="F35" s="382"/>
      <c r="G35" s="383"/>
      <c r="H35" s="255" t="s">
        <v>245</v>
      </c>
      <c r="I35" s="260"/>
      <c r="J35" s="30"/>
    </row>
    <row r="36" spans="1:10" ht="24.95" customHeight="1" x14ac:dyDescent="0.2">
      <c r="A36" s="256" t="s">
        <v>237</v>
      </c>
      <c r="B36" s="360" t="s">
        <v>254</v>
      </c>
      <c r="C36" s="361"/>
      <c r="D36" s="361"/>
      <c r="E36" s="361"/>
      <c r="F36" s="361"/>
      <c r="G36" s="362"/>
      <c r="H36" s="257" t="s">
        <v>241</v>
      </c>
      <c r="I36" s="261"/>
    </row>
  </sheetData>
  <sheetProtection password="C721" sheet="1" objects="1" scenarios="1" selectLockedCells="1"/>
  <mergeCells count="62">
    <mergeCell ref="K26:K31"/>
    <mergeCell ref="F18:G18"/>
    <mergeCell ref="H18:I18"/>
    <mergeCell ref="F20:G20"/>
    <mergeCell ref="H20:I20"/>
    <mergeCell ref="F21:G21"/>
    <mergeCell ref="H21:I21"/>
    <mergeCell ref="B36:G36"/>
    <mergeCell ref="K3:K9"/>
    <mergeCell ref="K11:K14"/>
    <mergeCell ref="F12:G12"/>
    <mergeCell ref="H12:I12"/>
    <mergeCell ref="F13:G13"/>
    <mergeCell ref="H13:I13"/>
    <mergeCell ref="F14:G14"/>
    <mergeCell ref="H14:I14"/>
    <mergeCell ref="F15:G15"/>
    <mergeCell ref="H15:I15"/>
    <mergeCell ref="F16:G16"/>
    <mergeCell ref="H16:I16"/>
    <mergeCell ref="K16:K18"/>
    <mergeCell ref="F17:G17"/>
    <mergeCell ref="H17:I17"/>
    <mergeCell ref="B24:E24"/>
    <mergeCell ref="A26:I26"/>
    <mergeCell ref="F24:G24"/>
    <mergeCell ref="H24:I24"/>
    <mergeCell ref="B33:G33"/>
    <mergeCell ref="B34:G34"/>
    <mergeCell ref="B35:G35"/>
    <mergeCell ref="B27:G27"/>
    <mergeCell ref="B28:G28"/>
    <mergeCell ref="B29:G29"/>
    <mergeCell ref="B30:G30"/>
    <mergeCell ref="B31:G31"/>
    <mergeCell ref="B32:G32"/>
    <mergeCell ref="B21:E21"/>
    <mergeCell ref="B22:E22"/>
    <mergeCell ref="B23:E23"/>
    <mergeCell ref="F22:G22"/>
    <mergeCell ref="H22:I22"/>
    <mergeCell ref="F23:G23"/>
    <mergeCell ref="H23:I23"/>
    <mergeCell ref="B16:E16"/>
    <mergeCell ref="B17:E17"/>
    <mergeCell ref="B18:E18"/>
    <mergeCell ref="B20:E20"/>
    <mergeCell ref="B13:E13"/>
    <mergeCell ref="B14:E14"/>
    <mergeCell ref="B15:E15"/>
    <mergeCell ref="A5:I5"/>
    <mergeCell ref="A7:D7"/>
    <mergeCell ref="F7:I7"/>
    <mergeCell ref="A8:B8"/>
    <mergeCell ref="C8:D8"/>
    <mergeCell ref="F8:G8"/>
    <mergeCell ref="H8:I8"/>
    <mergeCell ref="A9:B9"/>
    <mergeCell ref="C9:D9"/>
    <mergeCell ref="F9:G9"/>
    <mergeCell ref="H9:I9"/>
    <mergeCell ref="B12:E12"/>
  </mergeCells>
  <conditionalFormatting sqref="A5:I5 A7:D7 F7:I7 A9:D9 F9:I9 B13:B18 F13:F18 H13:H18">
    <cfRule type="notContainsBlanks" dxfId="44" priority="5">
      <formula>LEN(TRIM(A5))&gt;0</formula>
    </cfRule>
  </conditionalFormatting>
  <conditionalFormatting sqref="I28:I36">
    <cfRule type="notContainsBlanks" dxfId="43" priority="4">
      <formula>LEN(TRIM(I28))&gt;0</formula>
    </cfRule>
  </conditionalFormatting>
  <conditionalFormatting sqref="H21:H24">
    <cfRule type="notContainsBlanks" dxfId="42" priority="2">
      <formula>LEN(TRIM(H21))&gt;0</formula>
    </cfRule>
  </conditionalFormatting>
  <conditionalFormatting sqref="B21:B24 F21:F24">
    <cfRule type="notContainsBlanks" dxfId="41" priority="1">
      <formula>LEN(TRIM(B21))&gt;0</formula>
    </cfRule>
  </conditionalFormatting>
  <dataValidations count="7">
    <dataValidation type="textLength" operator="lessThanOrEqual" allowBlank="1" showErrorMessage="1" errorTitle="Character limit" error="Please follow the character limit!" sqref="A7:D7">
      <formula1>10</formula1>
    </dataValidation>
    <dataValidation type="list" allowBlank="1" showInputMessage="1" showErrorMessage="1" sqref="B21:E24">
      <formula1>APName</formula1>
    </dataValidation>
    <dataValidation type="list" allowBlank="1" showInputMessage="1" showErrorMessage="1" sqref="B13:E18 B19:F19">
      <formula1>Name</formula1>
    </dataValidation>
    <dataValidation type="list" operator="lessThanOrEqual" allowBlank="1" errorTitle="Memeber states" error="Please choose from the drop down menu." sqref="A9:B9">
      <formula1>Duration</formula1>
    </dataValidation>
    <dataValidation type="list" allowBlank="1" showInputMessage="1" showErrorMessage="1" errorTitle="Roll down cell!" error="Please choose from the drop down menu." sqref="F7:I7">
      <formula1>Actions</formula1>
    </dataValidation>
    <dataValidation type="textLength" operator="lessThanOrEqual" allowBlank="1" showInputMessage="1" showErrorMessage="1" sqref="A5:I5">
      <formula1>100</formula1>
    </dataValidation>
    <dataValidation type="textLength" operator="lessThanOrEqual" allowBlank="1" errorTitle="Memeber states" error="Please choose from the drop down menu." sqref="H9 C9 F9">
      <formula1>30</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9"/>
  <sheetViews>
    <sheetView showGridLines="0" zoomScale="115" zoomScaleNormal="115" workbookViewId="0">
      <selection activeCell="B5" sqref="B5"/>
    </sheetView>
  </sheetViews>
  <sheetFormatPr defaultRowHeight="11.25" x14ac:dyDescent="0.2"/>
  <cols>
    <col min="1" max="1" width="36.85546875" style="47" customWidth="1"/>
    <col min="2" max="7" width="16.7109375" style="100" customWidth="1"/>
    <col min="8" max="8" width="18.7109375" style="47" customWidth="1"/>
    <col min="9" max="9" width="12.7109375" style="101" customWidth="1"/>
    <col min="10" max="10" width="2.7109375" style="47" customWidth="1"/>
    <col min="11" max="11" width="50.7109375" style="47" customWidth="1"/>
    <col min="12" max="16384" width="9.140625" style="47"/>
  </cols>
  <sheetData>
    <row r="1" spans="1:11" ht="30" customHeight="1" x14ac:dyDescent="0.2">
      <c r="A1" s="109" t="s">
        <v>263</v>
      </c>
      <c r="B1" s="99"/>
      <c r="C1" s="99"/>
      <c r="D1" s="99"/>
      <c r="E1" s="99"/>
      <c r="F1" s="99"/>
      <c r="G1" s="99"/>
      <c r="H1" s="99"/>
      <c r="I1" s="113" t="s">
        <v>199</v>
      </c>
    </row>
    <row r="2" spans="1:11" ht="6" customHeight="1" thickBot="1" x14ac:dyDescent="0.25">
      <c r="H2" s="100"/>
    </row>
    <row r="3" spans="1:11" ht="39.950000000000003" customHeight="1" thickBot="1" x14ac:dyDescent="0.25">
      <c r="A3" s="111" t="s">
        <v>292</v>
      </c>
      <c r="B3" s="150" t="str">
        <f>CONCATENATE("LB",CHAR(10),IF(ISBLANK('5.7 Project4'!B13),"",VLOOKUP('5.7 Project4'!B13,'Hidden data'!$B$47:$H$58,2,)))</f>
        <v xml:space="preserve">LB
</v>
      </c>
      <c r="C3" s="129" t="str">
        <f>CONCATENATE("B2",CHAR(10),IF(ISBLANK('5.7 Project4'!B14),"",VLOOKUP('5.7 Project4'!B14,'Hidden data'!$B$47:$H$58,2,)))</f>
        <v xml:space="preserve">B2
</v>
      </c>
      <c r="D3" s="150" t="str">
        <f>CONCATENATE("B3",CHAR(10),IF(ISBLANK('5.7 Project4'!B15),"",VLOOKUP('5.7 Project4'!B15,'Hidden data'!$B$47:$H$58,2,)))</f>
        <v xml:space="preserve">B3
</v>
      </c>
      <c r="E3" s="129" t="str">
        <f>CONCATENATE("B4",CHAR(10),IF(ISBLANK('5.7 Project4'!B16),"",VLOOKUP('5.7 Project4'!B16,'Hidden data'!$B$47:$H$58,2,)))</f>
        <v xml:space="preserve">B4
</v>
      </c>
      <c r="F3" s="150" t="str">
        <f>CONCATENATE("B5",CHAR(10),IF(ISBLANK('5.7 Project4'!B17),"",VLOOKUP('5.7 Project4'!B17,'Hidden data'!$B$47:$H$58,2,)))</f>
        <v xml:space="preserve">B5
</v>
      </c>
      <c r="G3" s="129" t="str">
        <f>CONCATENATE("B6",CHAR(10),IF(ISBLANK('5.7 Project4'!B18),"",VLOOKUP('5.7 Project4'!B18,'Hidden data'!$B$47:$H$58,2,)))</f>
        <v xml:space="preserve">B6
</v>
      </c>
      <c r="H3" s="151" t="s">
        <v>74</v>
      </c>
      <c r="I3" s="155" t="s">
        <v>143</v>
      </c>
      <c r="K3" s="222" t="s">
        <v>366</v>
      </c>
    </row>
    <row r="4" spans="1:11" ht="6" customHeight="1" thickBot="1" x14ac:dyDescent="0.25">
      <c r="H4" s="100"/>
    </row>
    <row r="5" spans="1:11" ht="20.100000000000001" customHeight="1" thickBot="1" x14ac:dyDescent="0.25">
      <c r="A5" s="220" t="s">
        <v>356</v>
      </c>
      <c r="B5" s="223"/>
      <c r="C5" s="223"/>
      <c r="D5" s="223"/>
      <c r="E5" s="223"/>
      <c r="F5" s="223"/>
      <c r="G5" s="223"/>
      <c r="H5" s="218"/>
      <c r="I5" s="219"/>
      <c r="K5" s="281" t="s">
        <v>372</v>
      </c>
    </row>
    <row r="6" spans="1:11" ht="6" customHeight="1" thickBot="1" x14ac:dyDescent="0.25">
      <c r="H6" s="100"/>
      <c r="K6" s="281"/>
    </row>
    <row r="7" spans="1:11" s="40" customFormat="1" ht="20.100000000000001" customHeight="1" thickBot="1" x14ac:dyDescent="0.25">
      <c r="A7" s="94" t="s">
        <v>76</v>
      </c>
      <c r="B7" s="134">
        <f>SUM(B8)</f>
        <v>0</v>
      </c>
      <c r="C7" s="134">
        <f t="shared" ref="C7:H7" si="0">SUM(C8)</f>
        <v>0</v>
      </c>
      <c r="D7" s="134">
        <f t="shared" si="0"/>
        <v>0</v>
      </c>
      <c r="E7" s="95">
        <f t="shared" si="0"/>
        <v>0</v>
      </c>
      <c r="F7" s="134">
        <f t="shared" si="0"/>
        <v>0</v>
      </c>
      <c r="G7" s="95">
        <f t="shared" si="0"/>
        <v>0</v>
      </c>
      <c r="H7" s="136">
        <f t="shared" si="0"/>
        <v>0</v>
      </c>
      <c r="I7" s="96" t="str">
        <f>IF((H50&gt;0),H7/H50,"")</f>
        <v/>
      </c>
      <c r="K7" s="281"/>
    </row>
    <row r="8" spans="1:11" ht="20.100000000000001" customHeight="1" thickBot="1" x14ac:dyDescent="0.25">
      <c r="A8" s="102" t="s">
        <v>196</v>
      </c>
      <c r="B8" s="141"/>
      <c r="C8" s="135"/>
      <c r="D8" s="135"/>
      <c r="E8" s="103"/>
      <c r="F8" s="135"/>
      <c r="G8" s="103"/>
      <c r="H8" s="137">
        <f>SUM(B8:G8)</f>
        <v>0</v>
      </c>
      <c r="I8" s="104"/>
      <c r="K8" s="281"/>
    </row>
    <row r="9" spans="1:11" ht="15" customHeight="1" thickBot="1" x14ac:dyDescent="0.25">
      <c r="A9" s="105" t="s">
        <v>120</v>
      </c>
      <c r="B9" s="48"/>
      <c r="C9" s="48"/>
      <c r="D9" s="48"/>
      <c r="E9" s="48"/>
      <c r="F9" s="48"/>
      <c r="G9" s="48"/>
      <c r="H9" s="48"/>
      <c r="I9" s="90" t="str">
        <f>CONCATENATE(LEN(A10),"/",1000)</f>
        <v>0/1000</v>
      </c>
      <c r="K9" s="281"/>
    </row>
    <row r="10" spans="1:11" ht="99.95" customHeight="1" thickBot="1" x14ac:dyDescent="0.25">
      <c r="A10" s="403"/>
      <c r="B10" s="404"/>
      <c r="C10" s="404"/>
      <c r="D10" s="404"/>
      <c r="E10" s="404"/>
      <c r="F10" s="404"/>
      <c r="G10" s="404"/>
      <c r="H10" s="404"/>
      <c r="I10" s="405"/>
      <c r="K10" s="281"/>
    </row>
    <row r="11" spans="1:11" ht="6" customHeight="1" thickBot="1" x14ac:dyDescent="0.25">
      <c r="H11" s="100"/>
      <c r="K11" s="281"/>
    </row>
    <row r="12" spans="1:11" s="40" customFormat="1" ht="20.100000000000001" customHeight="1" thickBot="1" x14ac:dyDescent="0.25">
      <c r="A12" s="94" t="s">
        <v>77</v>
      </c>
      <c r="B12" s="134">
        <f>SUM(B13:B14)</f>
        <v>0</v>
      </c>
      <c r="C12" s="134">
        <f t="shared" ref="C12:G12" si="1">SUM(C13:C14)</f>
        <v>0</v>
      </c>
      <c r="D12" s="134">
        <f t="shared" si="1"/>
        <v>0</v>
      </c>
      <c r="E12" s="134">
        <f t="shared" si="1"/>
        <v>0</v>
      </c>
      <c r="F12" s="134">
        <f t="shared" si="1"/>
        <v>0</v>
      </c>
      <c r="G12" s="134">
        <f t="shared" si="1"/>
        <v>0</v>
      </c>
      <c r="H12" s="136">
        <f>SUM(H13:H14)</f>
        <v>0</v>
      </c>
      <c r="I12" s="96" t="str">
        <f>IF((H50&gt;0),H12/H50,"")</f>
        <v/>
      </c>
      <c r="K12" s="281"/>
    </row>
    <row r="13" spans="1:11" ht="20.100000000000001" customHeight="1" thickBot="1" x14ac:dyDescent="0.25">
      <c r="A13" s="102" t="s">
        <v>119</v>
      </c>
      <c r="B13" s="138"/>
      <c r="C13" s="138"/>
      <c r="D13" s="138"/>
      <c r="E13" s="138"/>
      <c r="F13" s="138"/>
      <c r="G13" s="138"/>
      <c r="H13" s="139">
        <f>SUM(B13:G13)</f>
        <v>0</v>
      </c>
      <c r="I13" s="104"/>
      <c r="K13" s="281"/>
    </row>
    <row r="14" spans="1:11" ht="20.100000000000001" customHeight="1" thickBot="1" x14ac:dyDescent="0.25">
      <c r="A14" s="102" t="s">
        <v>78</v>
      </c>
      <c r="B14" s="135"/>
      <c r="C14" s="135"/>
      <c r="D14" s="135"/>
      <c r="E14" s="135"/>
      <c r="F14" s="135"/>
      <c r="G14" s="135"/>
      <c r="H14" s="137">
        <f>SUM(B14:G14)</f>
        <v>0</v>
      </c>
      <c r="I14" s="104"/>
      <c r="K14" s="281"/>
    </row>
    <row r="15" spans="1:11" ht="15" customHeight="1" thickBot="1" x14ac:dyDescent="0.25">
      <c r="A15" s="105" t="s">
        <v>120</v>
      </c>
      <c r="B15" s="48"/>
      <c r="C15" s="48"/>
      <c r="D15" s="48"/>
      <c r="E15" s="48"/>
      <c r="F15" s="48"/>
      <c r="G15" s="48"/>
      <c r="H15" s="48"/>
      <c r="I15" s="90" t="str">
        <f>CONCATENATE(LEN(A16),"/",1000)</f>
        <v>0/1000</v>
      </c>
      <c r="K15" s="197"/>
    </row>
    <row r="16" spans="1:11" ht="99.95" customHeight="1" thickBot="1" x14ac:dyDescent="0.25">
      <c r="A16" s="406"/>
      <c r="B16" s="407"/>
      <c r="C16" s="407"/>
      <c r="D16" s="407"/>
      <c r="E16" s="407"/>
      <c r="F16" s="407"/>
      <c r="G16" s="407"/>
      <c r="H16" s="407"/>
      <c r="I16" s="408"/>
      <c r="K16" s="205" t="s">
        <v>363</v>
      </c>
    </row>
    <row r="17" spans="1:11" ht="6" customHeight="1" thickBot="1" x14ac:dyDescent="0.25">
      <c r="H17" s="100"/>
      <c r="K17" s="197"/>
    </row>
    <row r="18" spans="1:11" s="40" customFormat="1" ht="20.100000000000001" customHeight="1" thickBot="1" x14ac:dyDescent="0.25">
      <c r="A18" s="94" t="s">
        <v>79</v>
      </c>
      <c r="B18" s="134">
        <f>SUM(B19)</f>
        <v>0</v>
      </c>
      <c r="C18" s="134">
        <f t="shared" ref="C18:H18" si="2">SUM(C19)</f>
        <v>0</v>
      </c>
      <c r="D18" s="95">
        <f t="shared" si="2"/>
        <v>0</v>
      </c>
      <c r="E18" s="134">
        <f t="shared" si="2"/>
        <v>0</v>
      </c>
      <c r="F18" s="95">
        <f t="shared" si="2"/>
        <v>0</v>
      </c>
      <c r="G18" s="134">
        <f t="shared" si="2"/>
        <v>0</v>
      </c>
      <c r="H18" s="136">
        <f t="shared" si="2"/>
        <v>0</v>
      </c>
      <c r="I18" s="96" t="str">
        <f>IF((H50&gt;0),H18/H50,"")</f>
        <v/>
      </c>
      <c r="K18" s="281" t="s">
        <v>362</v>
      </c>
    </row>
    <row r="19" spans="1:11" ht="20.100000000000001" customHeight="1" thickBot="1" x14ac:dyDescent="0.25">
      <c r="A19" s="140" t="s">
        <v>195</v>
      </c>
      <c r="B19" s="160">
        <f t="shared" ref="B19:G19" si="3">B12*0.15</f>
        <v>0</v>
      </c>
      <c r="C19" s="160">
        <f t="shared" si="3"/>
        <v>0</v>
      </c>
      <c r="D19" s="161">
        <f t="shared" si="3"/>
        <v>0</v>
      </c>
      <c r="E19" s="160">
        <f t="shared" si="3"/>
        <v>0</v>
      </c>
      <c r="F19" s="161">
        <f t="shared" si="3"/>
        <v>0</v>
      </c>
      <c r="G19" s="160">
        <f t="shared" si="3"/>
        <v>0</v>
      </c>
      <c r="H19" s="142">
        <f>SUM(B19:G19)</f>
        <v>0</v>
      </c>
      <c r="I19" s="143"/>
      <c r="K19" s="281"/>
    </row>
    <row r="20" spans="1:11" ht="6" customHeight="1" thickBot="1" x14ac:dyDescent="0.25">
      <c r="H20" s="130"/>
      <c r="I20" s="106"/>
      <c r="K20" s="281"/>
    </row>
    <row r="21" spans="1:11" s="40" customFormat="1" ht="20.100000000000001" customHeight="1" thickBot="1" x14ac:dyDescent="0.25">
      <c r="A21" s="94" t="s">
        <v>367</v>
      </c>
      <c r="B21" s="134">
        <f>SUM(B22:B24)</f>
        <v>0</v>
      </c>
      <c r="C21" s="134">
        <f t="shared" ref="C21:G21" si="4">SUM(C22:C24)</f>
        <v>0</v>
      </c>
      <c r="D21" s="134">
        <f t="shared" si="4"/>
        <v>0</v>
      </c>
      <c r="E21" s="134">
        <f t="shared" si="4"/>
        <v>0</v>
      </c>
      <c r="F21" s="134">
        <f t="shared" si="4"/>
        <v>0</v>
      </c>
      <c r="G21" s="134">
        <f t="shared" si="4"/>
        <v>0</v>
      </c>
      <c r="H21" s="136">
        <f>SUM(H22:H24)</f>
        <v>0</v>
      </c>
      <c r="I21" s="96" t="str">
        <f>IF((H50&gt;0),H21/H50,"")</f>
        <v/>
      </c>
      <c r="K21" s="281"/>
    </row>
    <row r="22" spans="1:11" ht="20.100000000000001" customHeight="1" thickBot="1" x14ac:dyDescent="0.25">
      <c r="A22" s="102" t="s">
        <v>102</v>
      </c>
      <c r="B22" s="138"/>
      <c r="C22" s="138"/>
      <c r="D22" s="138"/>
      <c r="E22" s="138"/>
      <c r="F22" s="138"/>
      <c r="G22" s="138"/>
      <c r="H22" s="139">
        <f>SUM(B22:G22)</f>
        <v>0</v>
      </c>
      <c r="I22" s="104"/>
      <c r="K22" s="281"/>
    </row>
    <row r="23" spans="1:11" ht="20.100000000000001" customHeight="1" thickBot="1" x14ac:dyDescent="0.25">
      <c r="A23" s="102" t="s">
        <v>368</v>
      </c>
      <c r="B23" s="138"/>
      <c r="C23" s="138"/>
      <c r="D23" s="138"/>
      <c r="E23" s="138"/>
      <c r="F23" s="138"/>
      <c r="G23" s="138"/>
      <c r="H23" s="139">
        <f t="shared" ref="H23:H24" si="5">SUM(B23:G23)</f>
        <v>0</v>
      </c>
      <c r="I23" s="104"/>
      <c r="K23" s="281"/>
    </row>
    <row r="24" spans="1:11" ht="20.100000000000001" customHeight="1" thickBot="1" x14ac:dyDescent="0.25">
      <c r="A24" s="102" t="s">
        <v>103</v>
      </c>
      <c r="B24" s="135"/>
      <c r="C24" s="135"/>
      <c r="D24" s="135"/>
      <c r="E24" s="135"/>
      <c r="F24" s="135"/>
      <c r="G24" s="135"/>
      <c r="H24" s="139">
        <f t="shared" si="5"/>
        <v>0</v>
      </c>
      <c r="I24" s="104"/>
      <c r="K24" s="281"/>
    </row>
    <row r="25" spans="1:11" ht="15" customHeight="1" thickBot="1" x14ac:dyDescent="0.25">
      <c r="A25" s="105" t="s">
        <v>120</v>
      </c>
      <c r="B25" s="48"/>
      <c r="C25" s="48"/>
      <c r="D25" s="48"/>
      <c r="E25" s="48"/>
      <c r="F25" s="48"/>
      <c r="G25" s="48"/>
      <c r="H25" s="48"/>
      <c r="I25" s="90" t="str">
        <f>CONCATENATE(LEN(A26),"/",1000)</f>
        <v>0/1000</v>
      </c>
      <c r="K25" s="197"/>
    </row>
    <row r="26" spans="1:11" ht="99.95" customHeight="1" thickBot="1" x14ac:dyDescent="0.25">
      <c r="A26" s="409"/>
      <c r="B26" s="410"/>
      <c r="C26" s="410"/>
      <c r="D26" s="410"/>
      <c r="E26" s="410"/>
      <c r="F26" s="410"/>
      <c r="G26" s="410"/>
      <c r="H26" s="410"/>
      <c r="I26" s="411"/>
      <c r="K26" s="205" t="s">
        <v>360</v>
      </c>
    </row>
    <row r="27" spans="1:11" ht="6" customHeight="1" thickBot="1" x14ac:dyDescent="0.25">
      <c r="H27" s="100"/>
      <c r="K27" s="197"/>
    </row>
    <row r="28" spans="1:11" s="40" customFormat="1" ht="20.100000000000001" customHeight="1" thickBot="1" x14ac:dyDescent="0.25">
      <c r="A28" s="94" t="s">
        <v>80</v>
      </c>
      <c r="B28" s="134">
        <f>SUM(B29:B34)</f>
        <v>0</v>
      </c>
      <c r="C28" s="134">
        <f t="shared" ref="C28:G28" si="6">SUM(C29:C34)</f>
        <v>0</v>
      </c>
      <c r="D28" s="134">
        <f t="shared" si="6"/>
        <v>0</v>
      </c>
      <c r="E28" s="134">
        <f t="shared" si="6"/>
        <v>0</v>
      </c>
      <c r="F28" s="134">
        <f t="shared" si="6"/>
        <v>0</v>
      </c>
      <c r="G28" s="134">
        <f t="shared" si="6"/>
        <v>0</v>
      </c>
      <c r="H28" s="136">
        <f>SUM(H29:H34)</f>
        <v>0</v>
      </c>
      <c r="I28" s="96" t="str">
        <f>IF((H50&gt;0),H28/H50,"")</f>
        <v/>
      </c>
      <c r="K28" s="281" t="s">
        <v>369</v>
      </c>
    </row>
    <row r="29" spans="1:11" ht="20.100000000000001" customHeight="1" thickBot="1" x14ac:dyDescent="0.25">
      <c r="A29" s="102" t="s">
        <v>104</v>
      </c>
      <c r="B29" s="138"/>
      <c r="C29" s="138"/>
      <c r="D29" s="138"/>
      <c r="E29" s="138"/>
      <c r="F29" s="138"/>
      <c r="G29" s="138"/>
      <c r="H29" s="139">
        <f>SUM(B29:G29)</f>
        <v>0</v>
      </c>
      <c r="I29" s="104"/>
      <c r="K29" s="281"/>
    </row>
    <row r="30" spans="1:11" ht="20.100000000000001" customHeight="1" thickBot="1" x14ac:dyDescent="0.25">
      <c r="A30" s="102" t="s">
        <v>182</v>
      </c>
      <c r="B30" s="138"/>
      <c r="C30" s="138"/>
      <c r="D30" s="138"/>
      <c r="E30" s="138"/>
      <c r="F30" s="138"/>
      <c r="G30" s="138"/>
      <c r="H30" s="139">
        <f t="shared" ref="H30:H34" si="7">SUM(B30:G30)</f>
        <v>0</v>
      </c>
      <c r="I30" s="104"/>
      <c r="K30" s="281"/>
    </row>
    <row r="31" spans="1:11" ht="20.100000000000001" customHeight="1" thickBot="1" x14ac:dyDescent="0.25">
      <c r="A31" s="102" t="s">
        <v>108</v>
      </c>
      <c r="B31" s="138"/>
      <c r="C31" s="138"/>
      <c r="D31" s="138"/>
      <c r="E31" s="138"/>
      <c r="F31" s="138"/>
      <c r="G31" s="138"/>
      <c r="H31" s="139">
        <f t="shared" si="7"/>
        <v>0</v>
      </c>
      <c r="I31" s="104"/>
      <c r="K31" s="281"/>
    </row>
    <row r="32" spans="1:11" ht="20.100000000000001" customHeight="1" thickBot="1" x14ac:dyDescent="0.25">
      <c r="A32" s="102" t="s">
        <v>183</v>
      </c>
      <c r="B32" s="248">
        <v>0</v>
      </c>
      <c r="C32" s="248">
        <v>0</v>
      </c>
      <c r="D32" s="248">
        <v>0</v>
      </c>
      <c r="E32" s="248">
        <v>0</v>
      </c>
      <c r="F32" s="248">
        <v>0</v>
      </c>
      <c r="G32" s="248">
        <v>0</v>
      </c>
      <c r="H32" s="139">
        <f t="shared" si="7"/>
        <v>0</v>
      </c>
      <c r="I32" s="104"/>
      <c r="K32" s="197"/>
    </row>
    <row r="33" spans="1:11" ht="30" customHeight="1" thickBot="1" x14ac:dyDescent="0.25">
      <c r="A33" s="107" t="s">
        <v>106</v>
      </c>
      <c r="B33" s="138"/>
      <c r="C33" s="138"/>
      <c r="D33" s="138"/>
      <c r="E33" s="138"/>
      <c r="F33" s="138"/>
      <c r="G33" s="138"/>
      <c r="H33" s="139">
        <f t="shared" si="7"/>
        <v>0</v>
      </c>
      <c r="I33" s="104"/>
      <c r="K33" s="281" t="s">
        <v>361</v>
      </c>
    </row>
    <row r="34" spans="1:11" ht="20.100000000000001" customHeight="1" thickBot="1" x14ac:dyDescent="0.25">
      <c r="A34" s="102" t="s">
        <v>105</v>
      </c>
      <c r="B34" s="135"/>
      <c r="C34" s="135"/>
      <c r="D34" s="135"/>
      <c r="E34" s="135"/>
      <c r="F34" s="135"/>
      <c r="G34" s="135"/>
      <c r="H34" s="139">
        <f t="shared" si="7"/>
        <v>0</v>
      </c>
      <c r="I34" s="104"/>
      <c r="K34" s="281"/>
    </row>
    <row r="35" spans="1:11" ht="15" customHeight="1" thickBot="1" x14ac:dyDescent="0.25">
      <c r="A35" s="105" t="s">
        <v>120</v>
      </c>
      <c r="B35" s="48"/>
      <c r="C35" s="48"/>
      <c r="D35" s="48"/>
      <c r="E35" s="48"/>
      <c r="F35" s="48"/>
      <c r="G35" s="48"/>
      <c r="H35" s="48"/>
      <c r="I35" s="90" t="str">
        <f>CONCATENATE(LEN(A36),"/",1000)</f>
        <v>0/1000</v>
      </c>
      <c r="K35" s="281"/>
    </row>
    <row r="36" spans="1:11" ht="99.95" customHeight="1" thickBot="1" x14ac:dyDescent="0.25">
      <c r="A36" s="402"/>
      <c r="B36" s="402"/>
      <c r="C36" s="402"/>
      <c r="D36" s="402"/>
      <c r="E36" s="402"/>
      <c r="F36" s="402"/>
      <c r="G36" s="402"/>
      <c r="H36" s="402"/>
      <c r="I36" s="402"/>
      <c r="K36" s="281"/>
    </row>
    <row r="37" spans="1:11" ht="6" customHeight="1" thickBot="1" x14ac:dyDescent="0.25">
      <c r="H37" s="100"/>
      <c r="K37" s="281"/>
    </row>
    <row r="38" spans="1:11" s="40" customFormat="1" ht="20.100000000000001" customHeight="1" thickBot="1" x14ac:dyDescent="0.25">
      <c r="A38" s="94" t="s">
        <v>81</v>
      </c>
      <c r="B38" s="134">
        <f>SUM(B39:B40)</f>
        <v>0</v>
      </c>
      <c r="C38" s="134">
        <f t="shared" ref="C38:G38" si="8">SUM(C39:C40)</f>
        <v>0</v>
      </c>
      <c r="D38" s="134">
        <f t="shared" si="8"/>
        <v>0</v>
      </c>
      <c r="E38" s="134">
        <f t="shared" si="8"/>
        <v>0</v>
      </c>
      <c r="F38" s="134">
        <f t="shared" si="8"/>
        <v>0</v>
      </c>
      <c r="G38" s="134">
        <f t="shared" si="8"/>
        <v>0</v>
      </c>
      <c r="H38" s="136">
        <f>SUM(H39:H40)</f>
        <v>0</v>
      </c>
      <c r="I38" s="96" t="str">
        <f>IF((H50&gt;0),H38/H50,"")</f>
        <v/>
      </c>
      <c r="K38" s="281"/>
    </row>
    <row r="39" spans="1:11" ht="20.100000000000001" customHeight="1" thickBot="1" x14ac:dyDescent="0.25">
      <c r="A39" s="102" t="s">
        <v>370</v>
      </c>
      <c r="B39" s="138"/>
      <c r="C39" s="138"/>
      <c r="D39" s="138"/>
      <c r="E39" s="138"/>
      <c r="F39" s="138"/>
      <c r="G39" s="138"/>
      <c r="H39" s="139">
        <f>SUM(B39:G39)</f>
        <v>0</v>
      </c>
      <c r="I39" s="104"/>
      <c r="K39" s="281"/>
    </row>
    <row r="40" spans="1:11" ht="20.100000000000001" customHeight="1" thickBot="1" x14ac:dyDescent="0.25">
      <c r="A40" s="102" t="s">
        <v>371</v>
      </c>
      <c r="B40" s="135"/>
      <c r="C40" s="135"/>
      <c r="D40" s="135"/>
      <c r="E40" s="135"/>
      <c r="F40" s="135"/>
      <c r="G40" s="135"/>
      <c r="H40" s="137">
        <f>SUM(B40:G40)</f>
        <v>0</v>
      </c>
      <c r="I40" s="104"/>
      <c r="K40" s="281"/>
    </row>
    <row r="41" spans="1:11" ht="15" customHeight="1" thickBot="1" x14ac:dyDescent="0.25">
      <c r="A41" s="105" t="s">
        <v>120</v>
      </c>
      <c r="B41" s="48"/>
      <c r="C41" s="48"/>
      <c r="D41" s="48"/>
      <c r="E41" s="48"/>
      <c r="F41" s="48"/>
      <c r="G41" s="48"/>
      <c r="H41" s="48"/>
      <c r="I41" s="90" t="str">
        <f>CONCATENATE(LEN(A42),"/",1000)</f>
        <v>0/1000</v>
      </c>
      <c r="K41" s="281"/>
    </row>
    <row r="42" spans="1:11" ht="99.95" customHeight="1" thickBot="1" x14ac:dyDescent="0.25">
      <c r="A42" s="402"/>
      <c r="B42" s="402"/>
      <c r="C42" s="402"/>
      <c r="D42" s="402"/>
      <c r="E42" s="402"/>
      <c r="F42" s="402"/>
      <c r="G42" s="402"/>
      <c r="H42" s="402"/>
      <c r="I42" s="402"/>
      <c r="K42" s="281"/>
    </row>
    <row r="43" spans="1:11" ht="6" customHeight="1" thickBot="1" x14ac:dyDescent="0.25">
      <c r="H43" s="100"/>
      <c r="K43" s="197"/>
    </row>
    <row r="44" spans="1:11" s="40" customFormat="1" ht="20.100000000000001" customHeight="1" thickBot="1" x14ac:dyDescent="0.25">
      <c r="A44" s="94" t="s">
        <v>82</v>
      </c>
      <c r="B44" s="134">
        <f>SUM(B45:B46)</f>
        <v>0</v>
      </c>
      <c r="C44" s="134">
        <f t="shared" ref="C44:G44" si="9">SUM(C45:C46)</f>
        <v>0</v>
      </c>
      <c r="D44" s="134">
        <f t="shared" si="9"/>
        <v>0</v>
      </c>
      <c r="E44" s="134">
        <f t="shared" si="9"/>
        <v>0</v>
      </c>
      <c r="F44" s="134">
        <f t="shared" si="9"/>
        <v>0</v>
      </c>
      <c r="G44" s="134">
        <f t="shared" si="9"/>
        <v>0</v>
      </c>
      <c r="H44" s="136">
        <f>SUM(H45:H46)</f>
        <v>0</v>
      </c>
      <c r="I44" s="96" t="str">
        <f>IF((H50&gt;0),H44/H50,"")</f>
        <v/>
      </c>
      <c r="K44" s="281" t="s">
        <v>364</v>
      </c>
    </row>
    <row r="45" spans="1:11" ht="30" customHeight="1" thickBot="1" x14ac:dyDescent="0.25">
      <c r="A45" s="107" t="s">
        <v>107</v>
      </c>
      <c r="B45" s="138"/>
      <c r="C45" s="138"/>
      <c r="D45" s="138"/>
      <c r="E45" s="138"/>
      <c r="F45" s="138"/>
      <c r="G45" s="138"/>
      <c r="H45" s="139">
        <f>SUM(B45:G45)</f>
        <v>0</v>
      </c>
      <c r="I45" s="104"/>
      <c r="K45" s="281"/>
    </row>
    <row r="46" spans="1:11" ht="20.100000000000001" customHeight="1" thickBot="1" x14ac:dyDescent="0.25">
      <c r="A46" s="107" t="s">
        <v>83</v>
      </c>
      <c r="B46" s="135"/>
      <c r="C46" s="135"/>
      <c r="D46" s="135"/>
      <c r="E46" s="135"/>
      <c r="F46" s="135"/>
      <c r="G46" s="135"/>
      <c r="H46" s="137">
        <f>SUM(B46:G46)</f>
        <v>0</v>
      </c>
      <c r="I46" s="104"/>
      <c r="K46" s="281"/>
    </row>
    <row r="47" spans="1:11" ht="15" customHeight="1" thickBot="1" x14ac:dyDescent="0.25">
      <c r="A47" s="105" t="s">
        <v>120</v>
      </c>
      <c r="B47" s="48"/>
      <c r="C47" s="48"/>
      <c r="D47" s="48"/>
      <c r="E47" s="48"/>
      <c r="F47" s="48"/>
      <c r="G47" s="48"/>
      <c r="H47" s="48"/>
      <c r="I47" s="90" t="str">
        <f>CONCATENATE(LEN(A48),"/",1000)</f>
        <v>0/1000</v>
      </c>
      <c r="K47" s="281"/>
    </row>
    <row r="48" spans="1:11" ht="99.95" customHeight="1" thickBot="1" x14ac:dyDescent="0.25">
      <c r="A48" s="402"/>
      <c r="B48" s="402"/>
      <c r="C48" s="402"/>
      <c r="D48" s="402"/>
      <c r="E48" s="402"/>
      <c r="F48" s="402"/>
      <c r="G48" s="402"/>
      <c r="H48" s="402"/>
      <c r="I48" s="402"/>
      <c r="K48" s="281"/>
    </row>
    <row r="49" spans="1:11" ht="8.1" customHeight="1" thickBot="1" x14ac:dyDescent="0.25"/>
    <row r="50" spans="1:11" s="40" customFormat="1" ht="20.100000000000001" customHeight="1" thickBot="1" x14ac:dyDescent="0.25">
      <c r="A50" s="97" t="s">
        <v>74</v>
      </c>
      <c r="B50" s="148">
        <f t="shared" ref="B50:H50" si="10">SUM(B7,B12,B18,B21,B28,B38,B44)</f>
        <v>0</v>
      </c>
      <c r="C50" s="148">
        <f t="shared" si="10"/>
        <v>0</v>
      </c>
      <c r="D50" s="148">
        <f t="shared" si="10"/>
        <v>0</v>
      </c>
      <c r="E50" s="148">
        <f t="shared" si="10"/>
        <v>0</v>
      </c>
      <c r="F50" s="148">
        <f t="shared" si="10"/>
        <v>0</v>
      </c>
      <c r="G50" s="148">
        <f t="shared" si="10"/>
        <v>0</v>
      </c>
      <c r="H50" s="149">
        <f t="shared" si="10"/>
        <v>0</v>
      </c>
      <c r="I50" s="98" t="str">
        <f>IF((H50&gt;0),H50/H50,"")</f>
        <v/>
      </c>
      <c r="K50" s="281" t="s">
        <v>365</v>
      </c>
    </row>
    <row r="51" spans="1:11" ht="8.1" customHeight="1" thickBot="1" x14ac:dyDescent="0.25">
      <c r="K51" s="281"/>
    </row>
    <row r="52" spans="1:11" s="40" customFormat="1" ht="20.100000000000001" customHeight="1" thickBot="1" x14ac:dyDescent="0.25">
      <c r="A52" s="162" t="s">
        <v>285</v>
      </c>
      <c r="B52" s="171"/>
      <c r="C52" s="172"/>
      <c r="D52" s="171"/>
      <c r="E52" s="172"/>
      <c r="F52" s="171"/>
      <c r="G52" s="172"/>
      <c r="H52" s="163"/>
      <c r="I52" s="164"/>
      <c r="K52" s="281"/>
    </row>
    <row r="53" spans="1:11" s="40" customFormat="1" ht="20.100000000000001" customHeight="1" thickBot="1" x14ac:dyDescent="0.25">
      <c r="A53" s="126" t="s">
        <v>289</v>
      </c>
      <c r="B53" s="144" t="str">
        <f t="shared" ref="B53:G53" si="11">IF(ISBLANK(B52),"",ROUNDDOWN(B50*B52/100,2))</f>
        <v/>
      </c>
      <c r="C53" s="144" t="str">
        <f t="shared" si="11"/>
        <v/>
      </c>
      <c r="D53" s="144" t="str">
        <f t="shared" si="11"/>
        <v/>
      </c>
      <c r="E53" s="144" t="str">
        <f t="shared" si="11"/>
        <v/>
      </c>
      <c r="F53" s="144" t="str">
        <f t="shared" si="11"/>
        <v/>
      </c>
      <c r="G53" s="144" t="str">
        <f t="shared" si="11"/>
        <v/>
      </c>
      <c r="H53" s="145">
        <f>SUM(B53:G53)</f>
        <v>0</v>
      </c>
      <c r="I53" s="127"/>
      <c r="K53" s="281"/>
    </row>
    <row r="54" spans="1:11" ht="8.1" customHeight="1" thickBot="1" x14ac:dyDescent="0.25">
      <c r="K54" s="281"/>
    </row>
    <row r="55" spans="1:11" s="40" customFormat="1" ht="20.100000000000001" customHeight="1" thickBot="1" x14ac:dyDescent="0.25">
      <c r="A55" s="162" t="s">
        <v>313</v>
      </c>
      <c r="B55" s="165" t="str">
        <f>IF(ISBLANK(B52),"",B52/100-B57)</f>
        <v/>
      </c>
      <c r="C55" s="165" t="str">
        <f t="shared" ref="C55:G55" si="12">IF(ISBLANK(C52),"",C52/100-C57)</f>
        <v/>
      </c>
      <c r="D55" s="165" t="str">
        <f t="shared" si="12"/>
        <v/>
      </c>
      <c r="E55" s="165" t="str">
        <f t="shared" si="12"/>
        <v/>
      </c>
      <c r="F55" s="165" t="str">
        <f t="shared" si="12"/>
        <v/>
      </c>
      <c r="G55" s="165" t="str">
        <f t="shared" si="12"/>
        <v/>
      </c>
      <c r="H55" s="166" t="str">
        <f>IF(H50&gt;0,(ROUNDUP(H56/H50,2)),"")</f>
        <v/>
      </c>
      <c r="I55" s="167"/>
      <c r="K55" s="281"/>
    </row>
    <row r="56" spans="1:11" ht="20.100000000000001" customHeight="1" thickBot="1" x14ac:dyDescent="0.25">
      <c r="A56" s="81" t="s">
        <v>287</v>
      </c>
      <c r="B56" s="146" t="str">
        <f t="shared" ref="B56:G56" si="13">IF(ISBLANK(B52),"",ROUNDDOWN(B53-B58,2))</f>
        <v/>
      </c>
      <c r="C56" s="146" t="str">
        <f t="shared" si="13"/>
        <v/>
      </c>
      <c r="D56" s="146" t="str">
        <f t="shared" si="13"/>
        <v/>
      </c>
      <c r="E56" s="146" t="str">
        <f t="shared" si="13"/>
        <v/>
      </c>
      <c r="F56" s="146" t="str">
        <f t="shared" si="13"/>
        <v/>
      </c>
      <c r="G56" s="146" t="str">
        <f t="shared" si="13"/>
        <v/>
      </c>
      <c r="H56" s="147">
        <f>SUM(B56:G56)</f>
        <v>0</v>
      </c>
      <c r="I56" s="83"/>
      <c r="K56" s="281"/>
    </row>
    <row r="57" spans="1:11" s="40" customFormat="1" ht="20.100000000000001" customHeight="1" thickBot="1" x14ac:dyDescent="0.25">
      <c r="A57" s="162" t="s">
        <v>314</v>
      </c>
      <c r="B57" s="165" t="str">
        <f>IF(ISBLANK(B52),"",VLOOKUP('5.7 Project4'!F13,'Hidden data'!$F$18:$I$26,3,))</f>
        <v/>
      </c>
      <c r="C57" s="168" t="str">
        <f>IF(ISBLANK(C52),"",VLOOKUP('5.7 Project4'!F14,'Hidden data'!$F$18:$I$26,3,))</f>
        <v/>
      </c>
      <c r="D57" s="165" t="str">
        <f>IF(ISBLANK(D52),"",VLOOKUP('5.7 Project4'!F15,'Hidden data'!$F$18:$I$26,3,))</f>
        <v/>
      </c>
      <c r="E57" s="168" t="str">
        <f>IF(ISBLANK(E52),"",VLOOKUP('5.7 Project4'!F16,'Hidden data'!$F$18:$I$26,3,))</f>
        <v/>
      </c>
      <c r="F57" s="165" t="str">
        <f>IF(ISBLANK(F52),"",VLOOKUP('5.7 Project4'!F17,'Hidden data'!$F$18:$I$26,3,))</f>
        <v/>
      </c>
      <c r="G57" s="168" t="str">
        <f>IF(ISBLANK(G52),"",VLOOKUP('5.7 Project4'!F18,'Hidden data'!$F$18:$I$26,3,))</f>
        <v/>
      </c>
      <c r="H57" s="166" t="str">
        <f>IF(H50&gt;0,(ROUNDDOWN(H58/H50,2))," ")</f>
        <v xml:space="preserve"> </v>
      </c>
      <c r="I57" s="167"/>
      <c r="K57" s="281"/>
    </row>
    <row r="58" spans="1:11" ht="20.100000000000001" customHeight="1" thickBot="1" x14ac:dyDescent="0.25">
      <c r="A58" s="81" t="s">
        <v>288</v>
      </c>
      <c r="B58" s="146" t="str">
        <f>IF((ISBLANK(B52)),"",ROUNDDOWN((B50*B57),2))</f>
        <v/>
      </c>
      <c r="C58" s="146" t="str">
        <f t="shared" ref="C58:G58" si="14">IF((ISBLANK(C52)),"",ROUNDDOWN((C50*C57),2))</f>
        <v/>
      </c>
      <c r="D58" s="146" t="str">
        <f t="shared" si="14"/>
        <v/>
      </c>
      <c r="E58" s="146" t="str">
        <f t="shared" si="14"/>
        <v/>
      </c>
      <c r="F58" s="146" t="str">
        <f t="shared" si="14"/>
        <v/>
      </c>
      <c r="G58" s="146" t="str">
        <f t="shared" si="14"/>
        <v/>
      </c>
      <c r="H58" s="147">
        <f>SUM(B58:G58)</f>
        <v>0</v>
      </c>
      <c r="I58" s="83"/>
      <c r="K58" s="281"/>
    </row>
    <row r="59" spans="1:11" ht="8.1" customHeight="1" thickBot="1" x14ac:dyDescent="0.25"/>
    <row r="60" spans="1:11" s="40" customFormat="1" ht="20.100000000000001" customHeight="1" thickBot="1" x14ac:dyDescent="0.25">
      <c r="A60" s="162" t="s">
        <v>286</v>
      </c>
      <c r="B60" s="169" t="str">
        <f t="shared" ref="B60:G60" si="15">IF(ISBLANK(B52),"",100-B52)</f>
        <v/>
      </c>
      <c r="C60" s="170" t="str">
        <f t="shared" si="15"/>
        <v/>
      </c>
      <c r="D60" s="169" t="str">
        <f t="shared" si="15"/>
        <v/>
      </c>
      <c r="E60" s="169" t="str">
        <f t="shared" si="15"/>
        <v/>
      </c>
      <c r="F60" s="170" t="str">
        <f t="shared" si="15"/>
        <v/>
      </c>
      <c r="G60" s="169" t="str">
        <f t="shared" si="15"/>
        <v/>
      </c>
      <c r="H60" s="166" t="str">
        <f>IF(H50&gt;0,(ROUNDUP(H61/H50,2)),"")</f>
        <v/>
      </c>
      <c r="I60" s="164"/>
      <c r="K60" s="401" t="s">
        <v>373</v>
      </c>
    </row>
    <row r="61" spans="1:11" s="40" customFormat="1" ht="20.100000000000001" customHeight="1" thickBot="1" x14ac:dyDescent="0.25">
      <c r="A61" s="126" t="s">
        <v>50</v>
      </c>
      <c r="B61" s="144" t="str">
        <f t="shared" ref="B61:G61" si="16">IF(ISBLANK(B52),"",ROUNDUP(B50-B53,2))</f>
        <v/>
      </c>
      <c r="C61" s="144" t="str">
        <f t="shared" si="16"/>
        <v/>
      </c>
      <c r="D61" s="144" t="str">
        <f t="shared" si="16"/>
        <v/>
      </c>
      <c r="E61" s="144" t="str">
        <f t="shared" si="16"/>
        <v/>
      </c>
      <c r="F61" s="144" t="str">
        <f t="shared" si="16"/>
        <v/>
      </c>
      <c r="G61" s="144" t="str">
        <f t="shared" si="16"/>
        <v/>
      </c>
      <c r="H61" s="144">
        <f>SUM(B61:G61)</f>
        <v>0</v>
      </c>
      <c r="I61" s="127"/>
      <c r="K61" s="401"/>
    </row>
    <row r="62" spans="1:11" ht="6" customHeight="1" thickBot="1" x14ac:dyDescent="0.25">
      <c r="H62" s="100"/>
      <c r="K62" s="401"/>
    </row>
    <row r="63" spans="1:11" ht="12" customHeight="1" thickBot="1" x14ac:dyDescent="0.25">
      <c r="K63" s="401"/>
    </row>
    <row r="64" spans="1:11" ht="12" customHeight="1" thickBot="1" x14ac:dyDescent="0.25">
      <c r="C64" s="108"/>
      <c r="D64" s="108"/>
      <c r="F64" s="108"/>
      <c r="K64" s="401"/>
    </row>
    <row r="65" spans="11:11" ht="12" customHeight="1" thickBot="1" x14ac:dyDescent="0.25">
      <c r="K65" s="401"/>
    </row>
    <row r="66" spans="11:11" ht="12" customHeight="1" thickBot="1" x14ac:dyDescent="0.25">
      <c r="K66" s="401"/>
    </row>
    <row r="67" spans="11:11" ht="12" customHeight="1" thickBot="1" x14ac:dyDescent="0.25">
      <c r="K67" s="401"/>
    </row>
    <row r="68" spans="11:11" ht="12" customHeight="1" thickBot="1" x14ac:dyDescent="0.25">
      <c r="K68" s="401"/>
    </row>
    <row r="69" spans="11:11" ht="12" customHeight="1" thickBot="1" x14ac:dyDescent="0.25">
      <c r="K69" s="401"/>
    </row>
  </sheetData>
  <sheetProtection password="C721" sheet="1" objects="1" scenarios="1" selectLockedCells="1"/>
  <mergeCells count="13">
    <mergeCell ref="A48:I48"/>
    <mergeCell ref="A10:I10"/>
    <mergeCell ref="A16:I16"/>
    <mergeCell ref="A26:I26"/>
    <mergeCell ref="A36:I36"/>
    <mergeCell ref="A42:I42"/>
    <mergeCell ref="K50:K58"/>
    <mergeCell ref="K60:K69"/>
    <mergeCell ref="K5:K14"/>
    <mergeCell ref="K18:K24"/>
    <mergeCell ref="K28:K31"/>
    <mergeCell ref="K33:K42"/>
    <mergeCell ref="K44:K48"/>
  </mergeCells>
  <conditionalFormatting sqref="B8:E8 A10 A16:E16 A26:E26 A36:E36 A42:E42 A48:E48 H48:I48 H42:I42 H36:I36 H26:I26 H16:I16 B19:G19 B13:G14 B22:G24 B29:G34 B39:G40 B45:G46">
    <cfRule type="notContainsBlanks" dxfId="40" priority="3">
      <formula>LEN(TRIM(A8))&gt;0</formula>
    </cfRule>
  </conditionalFormatting>
  <dataValidations count="3">
    <dataValidation type="textLength" operator="lessThanOrEqual" allowBlank="1" showInputMessage="1" showErrorMessage="1" errorTitle="Character limit!" error="Maximum number of characters is 500." sqref="A48:I48 A42:I42 A36:I36 A26:I26 A16:I16 A10:I10">
      <formula1>1000</formula1>
    </dataValidation>
    <dataValidation type="list" allowBlank="1" showInputMessage="1" showErrorMessage="1" sqref="B52:G52">
      <formula1>INTPU</formula1>
    </dataValidation>
    <dataValidation type="list" allowBlank="1" showInputMessage="1" showErrorMessage="1" sqref="B5:G5">
      <formula1>VAT</formula1>
    </dataValidation>
  </dataValidations>
  <pageMargins left="0.70866141732283472" right="0.70866141732283472" top="0.74803149606299213" bottom="0.74803149606299213" header="0.31496062992125984" footer="0.31496062992125984"/>
  <pageSetup paperSize="9" scale="79" fitToHeight="0" orientation="landscape" r:id="rId1"/>
  <rowBreaks count="2" manualBreakCount="2">
    <brk id="24" max="16383" man="1"/>
    <brk id="43" max="16383" man="1"/>
  </rowBreaks>
  <ignoredErrors>
    <ignoredError sqref="H57" formula="1"/>
  </ignoredErrors>
  <extLst>
    <ext xmlns:x14="http://schemas.microsoft.com/office/spreadsheetml/2009/9/main" uri="{78C0D931-6437-407d-A8EE-F0AAD7539E65}">
      <x14:conditionalFormattings>
        <x14:conditionalFormatting xmlns:xm="http://schemas.microsoft.com/office/excel/2006/main">
          <x14:cfRule type="notContainsBlanks" priority="1" id="{249D851D-541E-4989-A73D-136C67C2036F}">
            <xm:f>LEN(TRIM('5.16 Budget8'!F8))&gt;0</xm:f>
            <x14:dxf>
              <fill>
                <patternFill patternType="none">
                  <bgColor auto="1"/>
                </patternFill>
              </fill>
            </x14:dxf>
          </x14:cfRule>
          <xm:sqref>F8:G8 F16:G16 F26:G26 F36:G36 F42:G42 F48:G48</xm:sqref>
        </x14:conditionalFormatting>
        <x14:conditionalFormatting xmlns:xm="http://schemas.microsoft.com/office/excel/2006/main">
          <x14:cfRule type="expression" priority="4" id="{0F8613B2-CAC4-43C4-B71E-D764084A3A9F}">
            <xm:f>$H$50&gt;VLOOKUP('5.7 Project4'!$F$7,'Hidden data'!$C$18:$D$24,2,)</xm:f>
            <x14:dxf>
              <font>
                <color rgb="FFFF0000"/>
              </font>
            </x14:dxf>
          </x14:cfRule>
          <xm:sqref>H50</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zoomScale="115" zoomScaleNormal="115" workbookViewId="0">
      <selection activeCell="A5" sqref="A5:I5"/>
    </sheetView>
  </sheetViews>
  <sheetFormatPr defaultRowHeight="12.75" x14ac:dyDescent="0.2"/>
  <cols>
    <col min="1" max="4" width="10.7109375" style="124" customWidth="1"/>
    <col min="5" max="5" width="2.7109375" style="124" customWidth="1"/>
    <col min="6" max="7" width="10.7109375" style="124" customWidth="1"/>
    <col min="8" max="8" width="6.7109375" style="124" customWidth="1"/>
    <col min="9" max="9" width="14.7109375" style="124" customWidth="1"/>
    <col min="10" max="10" width="1.7109375" style="124" customWidth="1"/>
    <col min="11" max="11" width="35.7109375" style="124" customWidth="1"/>
    <col min="12" max="16384" width="9.140625" style="124"/>
  </cols>
  <sheetData>
    <row r="1" spans="1:11" ht="30" customHeight="1" x14ac:dyDescent="0.2">
      <c r="A1" s="19" t="s">
        <v>262</v>
      </c>
      <c r="B1" s="19"/>
      <c r="C1" s="19"/>
      <c r="D1" s="19"/>
      <c r="E1" s="19"/>
      <c r="F1" s="19"/>
      <c r="G1" s="19"/>
      <c r="H1" s="19"/>
      <c r="I1" s="93" t="s">
        <v>200</v>
      </c>
    </row>
    <row r="2" spans="1:11" ht="8.1" customHeight="1" thickBot="1" x14ac:dyDescent="0.25"/>
    <row r="3" spans="1:11" ht="20.100000000000001" customHeight="1" thickBot="1" x14ac:dyDescent="0.25">
      <c r="A3" s="21" t="s">
        <v>177</v>
      </c>
      <c r="B3" s="22"/>
      <c r="C3" s="22"/>
      <c r="D3" s="22"/>
      <c r="E3" s="22"/>
      <c r="F3" s="22"/>
      <c r="G3" s="22"/>
      <c r="H3" s="38"/>
      <c r="I3" s="112"/>
      <c r="K3" s="358" t="s">
        <v>353</v>
      </c>
    </row>
    <row r="4" spans="1:11" ht="15" customHeight="1" thickBot="1" x14ac:dyDescent="0.25">
      <c r="A4" s="78" t="s">
        <v>138</v>
      </c>
      <c r="B4" s="79"/>
      <c r="C4" s="79"/>
      <c r="D4" s="79"/>
      <c r="E4" s="79"/>
      <c r="F4" s="79"/>
      <c r="G4" s="79"/>
      <c r="H4" s="79"/>
      <c r="I4" s="247" t="str">
        <f>CONCATENATE(LEN(A5),"/",100)</f>
        <v>0/100</v>
      </c>
      <c r="K4" s="358"/>
    </row>
    <row r="5" spans="1:11" ht="24.95" customHeight="1" thickBot="1" x14ac:dyDescent="0.25">
      <c r="A5" s="330"/>
      <c r="B5" s="330"/>
      <c r="C5" s="330"/>
      <c r="D5" s="330"/>
      <c r="E5" s="330"/>
      <c r="F5" s="330"/>
      <c r="G5" s="330"/>
      <c r="H5" s="330"/>
      <c r="I5" s="330"/>
      <c r="K5" s="358"/>
    </row>
    <row r="6" spans="1:11" ht="15" customHeight="1" thickBot="1" x14ac:dyDescent="0.25">
      <c r="A6" s="78" t="s">
        <v>144</v>
      </c>
      <c r="B6" s="79"/>
      <c r="C6" s="79"/>
      <c r="D6" s="247" t="str">
        <f>CONCATENATE(LEN(A7),"/",10)</f>
        <v>0/10</v>
      </c>
      <c r="F6" s="78" t="s">
        <v>345</v>
      </c>
      <c r="G6" s="79"/>
      <c r="H6" s="79"/>
      <c r="I6" s="85"/>
      <c r="K6" s="358"/>
    </row>
    <row r="7" spans="1:11" ht="24.95" customHeight="1" thickBot="1" x14ac:dyDescent="0.25">
      <c r="A7" s="330"/>
      <c r="B7" s="330"/>
      <c r="C7" s="412"/>
      <c r="D7" s="412"/>
      <c r="F7" s="413"/>
      <c r="G7" s="414"/>
      <c r="H7" s="414"/>
      <c r="I7" s="415"/>
      <c r="K7" s="358"/>
    </row>
    <row r="8" spans="1:11" ht="15" customHeight="1" thickBot="1" x14ac:dyDescent="0.25">
      <c r="A8" s="376" t="s">
        <v>145</v>
      </c>
      <c r="B8" s="336"/>
      <c r="C8" s="376" t="s">
        <v>354</v>
      </c>
      <c r="D8" s="337"/>
      <c r="F8" s="376" t="s">
        <v>49</v>
      </c>
      <c r="G8" s="337"/>
      <c r="H8" s="377" t="s">
        <v>85</v>
      </c>
      <c r="I8" s="378"/>
      <c r="K8" s="358"/>
    </row>
    <row r="9" spans="1:11" ht="24.95" customHeight="1" thickBot="1" x14ac:dyDescent="0.25">
      <c r="A9" s="374"/>
      <c r="B9" s="375"/>
      <c r="C9" s="372" t="str">
        <f>IF(OR('5.10 Budget5'!H44&gt;0,OR('5.10 Budget5'!B40&gt;50000,'5.10 Budget5'!C40&gt;50000,'5.10 Budget5'!D40&gt;50000,'5.10 Budget5'!E40&gt;50000,'5.10 Budget5'!F40&gt;50000,'5.10 Budget5'!G40&gt;50000)),"Investment","SOFT")</f>
        <v>SOFT</v>
      </c>
      <c r="D9" s="373"/>
      <c r="F9" s="368">
        <f>'Hidden data'!K100</f>
        <v>0</v>
      </c>
      <c r="G9" s="368"/>
      <c r="H9" s="368">
        <f>'Hidden data'!E100</f>
        <v>0</v>
      </c>
      <c r="I9" s="368"/>
      <c r="K9" s="358"/>
    </row>
    <row r="10" spans="1:11" ht="8.1" customHeight="1" thickBot="1" x14ac:dyDescent="0.25">
      <c r="A10" s="20"/>
      <c r="B10" s="20"/>
      <c r="C10" s="20"/>
      <c r="D10" s="20"/>
      <c r="E10" s="20"/>
      <c r="F10" s="20"/>
      <c r="G10" s="20"/>
      <c r="H10" s="20"/>
      <c r="I10" s="20"/>
    </row>
    <row r="11" spans="1:11" ht="20.100000000000001" customHeight="1" x14ac:dyDescent="0.2">
      <c r="A11" s="21" t="s">
        <v>326</v>
      </c>
      <c r="B11" s="22"/>
      <c r="C11" s="22"/>
      <c r="D11" s="22"/>
      <c r="E11" s="22"/>
      <c r="F11" s="22"/>
      <c r="G11" s="22"/>
      <c r="H11" s="38"/>
      <c r="I11" s="39"/>
      <c r="K11" s="286" t="s">
        <v>350</v>
      </c>
    </row>
    <row r="12" spans="1:11" ht="15" customHeight="1" x14ac:dyDescent="0.2">
      <c r="A12" s="110" t="s">
        <v>147</v>
      </c>
      <c r="B12" s="302" t="s">
        <v>291</v>
      </c>
      <c r="C12" s="391"/>
      <c r="D12" s="391"/>
      <c r="E12" s="303"/>
      <c r="F12" s="302" t="s">
        <v>135</v>
      </c>
      <c r="G12" s="303"/>
      <c r="H12" s="302" t="s">
        <v>2</v>
      </c>
      <c r="I12" s="396"/>
      <c r="K12" s="287"/>
    </row>
    <row r="13" spans="1:11" ht="24.95" customHeight="1" x14ac:dyDescent="0.2">
      <c r="A13" s="249" t="s">
        <v>152</v>
      </c>
      <c r="B13" s="379" t="s">
        <v>319</v>
      </c>
      <c r="C13" s="380"/>
      <c r="D13" s="380"/>
      <c r="E13" s="380"/>
      <c r="F13" s="392" t="str">
        <f>IF(ISBLANK(B13),"",T(VLOOKUP(B13,'Hidden data'!$B$47:$H$58,7,)))</f>
        <v/>
      </c>
      <c r="G13" s="393"/>
      <c r="H13" s="392" t="str">
        <f>IF(ISBLANK(B13),"",T(VLOOKUP(B13,'Hidden data'!$B$47:$G$58,5,)))</f>
        <v/>
      </c>
      <c r="I13" s="397"/>
      <c r="K13" s="287"/>
    </row>
    <row r="14" spans="1:11" ht="24.95" customHeight="1" thickBot="1" x14ac:dyDescent="0.25">
      <c r="A14" s="250" t="s">
        <v>141</v>
      </c>
      <c r="B14" s="379"/>
      <c r="C14" s="380"/>
      <c r="D14" s="380"/>
      <c r="E14" s="380"/>
      <c r="F14" s="392" t="str">
        <f>IF(ISBLANK(B14),"",T(VLOOKUP(B14,'Hidden data'!$B$47:$H$58,7,)))</f>
        <v/>
      </c>
      <c r="G14" s="393"/>
      <c r="H14" s="392" t="str">
        <f>IF(ISBLANK(B14),"",T(VLOOKUP(B14,'Hidden data'!$B$47:$G$58,5,)))</f>
        <v/>
      </c>
      <c r="I14" s="397"/>
      <c r="K14" s="288"/>
    </row>
    <row r="15" spans="1:11" ht="24.95" customHeight="1" thickBot="1" x14ac:dyDescent="0.25">
      <c r="A15" s="250" t="s">
        <v>139</v>
      </c>
      <c r="B15" s="379"/>
      <c r="C15" s="380"/>
      <c r="D15" s="380"/>
      <c r="E15" s="380"/>
      <c r="F15" s="392" t="str">
        <f>IF(ISBLANK(B15),"",T(VLOOKUP(B15,'Hidden data'!$B$47:$H$58,7,)))</f>
        <v/>
      </c>
      <c r="G15" s="393"/>
      <c r="H15" s="392" t="str">
        <f>IF(ISBLANK(B15),"",T(VLOOKUP(B15,'Hidden data'!$B$47:$G$58,5,)))</f>
        <v/>
      </c>
      <c r="I15" s="397"/>
    </row>
    <row r="16" spans="1:11" ht="24.95" customHeight="1" thickBot="1" x14ac:dyDescent="0.25">
      <c r="A16" s="250" t="s">
        <v>140</v>
      </c>
      <c r="B16" s="379"/>
      <c r="C16" s="380"/>
      <c r="D16" s="380"/>
      <c r="E16" s="380"/>
      <c r="F16" s="392" t="str">
        <f>IF(ISBLANK(B16),"",T(VLOOKUP(B16,'Hidden data'!$B$47:$H$58,7,)))</f>
        <v/>
      </c>
      <c r="G16" s="393"/>
      <c r="H16" s="392" t="str">
        <f>IF(ISBLANK(B16),"",T(VLOOKUP(B16,'Hidden data'!$B$47:$G$58,5,)))</f>
        <v/>
      </c>
      <c r="I16" s="397"/>
      <c r="K16" s="358" t="s">
        <v>351</v>
      </c>
    </row>
    <row r="17" spans="1:11" ht="24.95" customHeight="1" thickBot="1" x14ac:dyDescent="0.25">
      <c r="A17" s="250" t="s">
        <v>276</v>
      </c>
      <c r="B17" s="379"/>
      <c r="C17" s="380"/>
      <c r="D17" s="380"/>
      <c r="E17" s="380"/>
      <c r="F17" s="392" t="str">
        <f>IF(ISBLANK(B17),"",T(VLOOKUP(B17,'Hidden data'!$B$47:$H$58,7,)))</f>
        <v/>
      </c>
      <c r="G17" s="393"/>
      <c r="H17" s="392" t="str">
        <f>IF(ISBLANK(B17),"",T(VLOOKUP(B17,'Hidden data'!$B$47:$G$58,5,)))</f>
        <v/>
      </c>
      <c r="I17" s="397"/>
      <c r="K17" s="358"/>
    </row>
    <row r="18" spans="1:11" ht="24.95" customHeight="1" thickBot="1" x14ac:dyDescent="0.25">
      <c r="A18" s="251" t="s">
        <v>277</v>
      </c>
      <c r="B18" s="388"/>
      <c r="C18" s="389"/>
      <c r="D18" s="389"/>
      <c r="E18" s="389"/>
      <c r="F18" s="394" t="str">
        <f>IF(ISBLANK(B18),"",T(VLOOKUP(B18,'Hidden data'!$B$47:$H$58,7,)))</f>
        <v/>
      </c>
      <c r="G18" s="395"/>
      <c r="H18" s="394" t="str">
        <f>IF(ISBLANK(B18),"",T(VLOOKUP(B18,'Hidden data'!$B$47:$G$58,5,)))</f>
        <v/>
      </c>
      <c r="I18" s="398"/>
      <c r="K18" s="358"/>
    </row>
    <row r="19" spans="1:11" ht="8.1" customHeight="1" x14ac:dyDescent="0.2">
      <c r="A19" s="20"/>
      <c r="B19" s="20"/>
      <c r="C19" s="20"/>
      <c r="D19" s="20"/>
      <c r="E19" s="20"/>
      <c r="F19" s="20"/>
      <c r="G19" s="20"/>
      <c r="H19" s="20"/>
      <c r="I19" s="20"/>
    </row>
    <row r="20" spans="1:11" ht="15" customHeight="1" x14ac:dyDescent="0.2">
      <c r="A20" s="110" t="s">
        <v>147</v>
      </c>
      <c r="B20" s="302" t="s">
        <v>291</v>
      </c>
      <c r="C20" s="391"/>
      <c r="D20" s="391"/>
      <c r="E20" s="303"/>
      <c r="F20" s="302" t="s">
        <v>135</v>
      </c>
      <c r="G20" s="303"/>
      <c r="H20" s="391" t="s">
        <v>2</v>
      </c>
      <c r="I20" s="396"/>
    </row>
    <row r="21" spans="1:11" ht="24.95" customHeight="1" x14ac:dyDescent="0.2">
      <c r="A21" s="250" t="s">
        <v>178</v>
      </c>
      <c r="B21" s="390"/>
      <c r="C21" s="390"/>
      <c r="D21" s="390"/>
      <c r="E21" s="390"/>
      <c r="F21" s="392" t="str">
        <f>IF(ISBLANK(B21),"",T(VLOOKUP(B21,'Hidden data'!$C$74:$F$81,4,)))</f>
        <v/>
      </c>
      <c r="G21" s="399"/>
      <c r="H21" s="392" t="str">
        <f>IF(ISBLANK(B21),"",T(VLOOKUP(B21,'Hidden data'!$C$74:$F$81,2,)))</f>
        <v/>
      </c>
      <c r="I21" s="397"/>
    </row>
    <row r="22" spans="1:11" ht="24.95" customHeight="1" x14ac:dyDescent="0.2">
      <c r="A22" s="250" t="s">
        <v>179</v>
      </c>
      <c r="B22" s="390"/>
      <c r="C22" s="390"/>
      <c r="D22" s="390"/>
      <c r="E22" s="390"/>
      <c r="F22" s="392" t="str">
        <f>IF(ISBLANK(B22),"",T(VLOOKUP(B22,'Hidden data'!$C$74:$F$81,4,)))</f>
        <v/>
      </c>
      <c r="G22" s="399"/>
      <c r="H22" s="392" t="str">
        <f>IF(ISBLANK(B22),"",T(VLOOKUP(B22,'Hidden data'!$C$74:$F$81,2,)))</f>
        <v/>
      </c>
      <c r="I22" s="397"/>
    </row>
    <row r="23" spans="1:11" ht="24.95" customHeight="1" x14ac:dyDescent="0.2">
      <c r="A23" s="250" t="s">
        <v>180</v>
      </c>
      <c r="B23" s="390"/>
      <c r="C23" s="390"/>
      <c r="D23" s="390"/>
      <c r="E23" s="390"/>
      <c r="F23" s="392" t="str">
        <f>IF(ISBLANK(B23),"",T(VLOOKUP(B23,'Hidden data'!$C$74:$F$81,4,)))</f>
        <v/>
      </c>
      <c r="G23" s="399"/>
      <c r="H23" s="392" t="str">
        <f>IF(ISBLANK(B23),"",T(VLOOKUP(B23,'Hidden data'!$C$74:$F$81,2,)))</f>
        <v/>
      </c>
      <c r="I23" s="397"/>
    </row>
    <row r="24" spans="1:11" ht="24.95" customHeight="1" x14ac:dyDescent="0.2">
      <c r="A24" s="251" t="s">
        <v>181</v>
      </c>
      <c r="B24" s="387"/>
      <c r="C24" s="387"/>
      <c r="D24" s="387"/>
      <c r="E24" s="387"/>
      <c r="F24" s="394" t="str">
        <f>IF(ISBLANK(B24),"",T(VLOOKUP(B24,'Hidden data'!$C$74:$F$81,4,)))</f>
        <v/>
      </c>
      <c r="G24" s="400"/>
      <c r="H24" s="394" t="str">
        <f>IF(ISBLANK(B24),"",T(VLOOKUP(B24,'Hidden data'!$C$74:$F$81,2,)))</f>
        <v/>
      </c>
      <c r="I24" s="398"/>
    </row>
    <row r="25" spans="1:11" ht="6" customHeight="1" thickBot="1" x14ac:dyDescent="0.25"/>
    <row r="26" spans="1:11" ht="20.100000000000001" customHeight="1" thickBot="1" x14ac:dyDescent="0.25">
      <c r="A26" s="363" t="s">
        <v>121</v>
      </c>
      <c r="B26" s="364"/>
      <c r="C26" s="364"/>
      <c r="D26" s="364"/>
      <c r="E26" s="364"/>
      <c r="F26" s="364"/>
      <c r="G26" s="364"/>
      <c r="H26" s="364"/>
      <c r="I26" s="365"/>
      <c r="K26" s="358" t="s">
        <v>352</v>
      </c>
    </row>
    <row r="27" spans="1:11" ht="15" customHeight="1" thickBot="1" x14ac:dyDescent="0.25">
      <c r="A27" s="110" t="s">
        <v>239</v>
      </c>
      <c r="B27" s="384" t="s">
        <v>238</v>
      </c>
      <c r="C27" s="385"/>
      <c r="D27" s="385"/>
      <c r="E27" s="385"/>
      <c r="F27" s="385"/>
      <c r="G27" s="386"/>
      <c r="H27" s="87" t="s">
        <v>240</v>
      </c>
      <c r="I27" s="88" t="s">
        <v>100</v>
      </c>
      <c r="K27" s="358"/>
    </row>
    <row r="28" spans="1:11" ht="20.100000000000001" customHeight="1" thickBot="1" x14ac:dyDescent="0.25">
      <c r="A28" s="252" t="s">
        <v>229</v>
      </c>
      <c r="B28" s="381" t="s">
        <v>246</v>
      </c>
      <c r="C28" s="382"/>
      <c r="D28" s="382"/>
      <c r="E28" s="382"/>
      <c r="F28" s="382"/>
      <c r="G28" s="383"/>
      <c r="H28" s="253" t="s">
        <v>241</v>
      </c>
      <c r="I28" s="260"/>
      <c r="J28" s="30"/>
      <c r="K28" s="358"/>
    </row>
    <row r="29" spans="1:11" ht="20.100000000000001" customHeight="1" thickBot="1" x14ac:dyDescent="0.25">
      <c r="A29" s="252" t="s">
        <v>230</v>
      </c>
      <c r="B29" s="381" t="s">
        <v>247</v>
      </c>
      <c r="C29" s="382"/>
      <c r="D29" s="382"/>
      <c r="E29" s="382"/>
      <c r="F29" s="382"/>
      <c r="G29" s="383"/>
      <c r="H29" s="253" t="s">
        <v>241</v>
      </c>
      <c r="I29" s="260"/>
      <c r="J29" s="30"/>
      <c r="K29" s="358"/>
    </row>
    <row r="30" spans="1:11" ht="20.100000000000001" customHeight="1" thickBot="1" x14ac:dyDescent="0.25">
      <c r="A30" s="252" t="s">
        <v>231</v>
      </c>
      <c r="B30" s="381" t="s">
        <v>248</v>
      </c>
      <c r="C30" s="382"/>
      <c r="D30" s="382"/>
      <c r="E30" s="382"/>
      <c r="F30" s="382"/>
      <c r="G30" s="383"/>
      <c r="H30" s="253" t="s">
        <v>242</v>
      </c>
      <c r="I30" s="260"/>
      <c r="J30" s="30"/>
      <c r="K30" s="358"/>
    </row>
    <row r="31" spans="1:11" ht="20.100000000000001" customHeight="1" thickBot="1" x14ac:dyDescent="0.25">
      <c r="A31" s="252" t="s">
        <v>232</v>
      </c>
      <c r="B31" s="381" t="s">
        <v>249</v>
      </c>
      <c r="C31" s="382"/>
      <c r="D31" s="382"/>
      <c r="E31" s="382"/>
      <c r="F31" s="382"/>
      <c r="G31" s="383"/>
      <c r="H31" s="253" t="s">
        <v>243</v>
      </c>
      <c r="I31" s="260"/>
      <c r="K31" s="358"/>
    </row>
    <row r="32" spans="1:11" ht="20.100000000000001" customHeight="1" x14ac:dyDescent="0.2">
      <c r="A32" s="252" t="s">
        <v>233</v>
      </c>
      <c r="B32" s="381" t="s">
        <v>250</v>
      </c>
      <c r="C32" s="382"/>
      <c r="D32" s="382"/>
      <c r="E32" s="382"/>
      <c r="F32" s="382"/>
      <c r="G32" s="383"/>
      <c r="H32" s="253" t="s">
        <v>244</v>
      </c>
      <c r="I32" s="260"/>
    </row>
    <row r="33" spans="1:10" ht="20.100000000000001" customHeight="1" x14ac:dyDescent="0.2">
      <c r="A33" s="252" t="s">
        <v>234</v>
      </c>
      <c r="B33" s="381" t="s">
        <v>251</v>
      </c>
      <c r="C33" s="382"/>
      <c r="D33" s="382"/>
      <c r="E33" s="382"/>
      <c r="F33" s="382"/>
      <c r="G33" s="383"/>
      <c r="H33" s="253" t="s">
        <v>245</v>
      </c>
      <c r="I33" s="260"/>
      <c r="J33" s="30"/>
    </row>
    <row r="34" spans="1:10" ht="20.100000000000001" customHeight="1" x14ac:dyDescent="0.2">
      <c r="A34" s="252" t="s">
        <v>235</v>
      </c>
      <c r="B34" s="381" t="s">
        <v>252</v>
      </c>
      <c r="C34" s="382"/>
      <c r="D34" s="382"/>
      <c r="E34" s="382"/>
      <c r="F34" s="382"/>
      <c r="G34" s="383"/>
      <c r="H34" s="253" t="s">
        <v>245</v>
      </c>
      <c r="I34" s="260"/>
      <c r="J34" s="30"/>
    </row>
    <row r="35" spans="1:10" ht="24.95" customHeight="1" x14ac:dyDescent="0.2">
      <c r="A35" s="254" t="s">
        <v>236</v>
      </c>
      <c r="B35" s="381" t="s">
        <v>253</v>
      </c>
      <c r="C35" s="382"/>
      <c r="D35" s="382"/>
      <c r="E35" s="382"/>
      <c r="F35" s="382"/>
      <c r="G35" s="383"/>
      <c r="H35" s="255" t="s">
        <v>245</v>
      </c>
      <c r="I35" s="260"/>
      <c r="J35" s="30"/>
    </row>
    <row r="36" spans="1:10" ht="24.95" customHeight="1" x14ac:dyDescent="0.2">
      <c r="A36" s="256" t="s">
        <v>237</v>
      </c>
      <c r="B36" s="360" t="s">
        <v>254</v>
      </c>
      <c r="C36" s="361"/>
      <c r="D36" s="361"/>
      <c r="E36" s="361"/>
      <c r="F36" s="361"/>
      <c r="G36" s="362"/>
      <c r="H36" s="257" t="s">
        <v>241</v>
      </c>
      <c r="I36" s="261"/>
    </row>
  </sheetData>
  <sheetProtection password="C721" sheet="1" objects="1" scenarios="1" selectLockedCells="1"/>
  <mergeCells count="62">
    <mergeCell ref="K26:K31"/>
    <mergeCell ref="F18:G18"/>
    <mergeCell ref="H18:I18"/>
    <mergeCell ref="F20:G20"/>
    <mergeCell ref="H20:I20"/>
    <mergeCell ref="F21:G21"/>
    <mergeCell ref="H21:I21"/>
    <mergeCell ref="B36:G36"/>
    <mergeCell ref="K3:K9"/>
    <mergeCell ref="K11:K14"/>
    <mergeCell ref="F12:G12"/>
    <mergeCell ref="H12:I12"/>
    <mergeCell ref="F13:G13"/>
    <mergeCell ref="H13:I13"/>
    <mergeCell ref="F14:G14"/>
    <mergeCell ref="H14:I14"/>
    <mergeCell ref="F15:G15"/>
    <mergeCell ref="H15:I15"/>
    <mergeCell ref="F16:G16"/>
    <mergeCell ref="H16:I16"/>
    <mergeCell ref="K16:K18"/>
    <mergeCell ref="F17:G17"/>
    <mergeCell ref="H17:I17"/>
    <mergeCell ref="B24:E24"/>
    <mergeCell ref="A26:I26"/>
    <mergeCell ref="F24:G24"/>
    <mergeCell ref="H24:I24"/>
    <mergeCell ref="B33:G33"/>
    <mergeCell ref="B34:G34"/>
    <mergeCell ref="B35:G35"/>
    <mergeCell ref="B27:G27"/>
    <mergeCell ref="B28:G28"/>
    <mergeCell ref="B29:G29"/>
    <mergeCell ref="B30:G30"/>
    <mergeCell ref="B31:G31"/>
    <mergeCell ref="B32:G32"/>
    <mergeCell ref="B21:E21"/>
    <mergeCell ref="B22:E22"/>
    <mergeCell ref="B23:E23"/>
    <mergeCell ref="F22:G22"/>
    <mergeCell ref="H22:I22"/>
    <mergeCell ref="F23:G23"/>
    <mergeCell ref="H23:I23"/>
    <mergeCell ref="B16:E16"/>
    <mergeCell ref="B17:E17"/>
    <mergeCell ref="B18:E18"/>
    <mergeCell ref="B20:E20"/>
    <mergeCell ref="B13:E13"/>
    <mergeCell ref="B14:E14"/>
    <mergeCell ref="B15:E15"/>
    <mergeCell ref="A5:I5"/>
    <mergeCell ref="A7:D7"/>
    <mergeCell ref="F7:I7"/>
    <mergeCell ref="A8:B8"/>
    <mergeCell ref="C8:D8"/>
    <mergeCell ref="F8:G8"/>
    <mergeCell ref="H8:I8"/>
    <mergeCell ref="A9:B9"/>
    <mergeCell ref="C9:D9"/>
    <mergeCell ref="F9:G9"/>
    <mergeCell ref="H9:I9"/>
    <mergeCell ref="B12:E12"/>
  </mergeCells>
  <conditionalFormatting sqref="A5:I5 A7:D7 F7:I7 A9:D9 F9:I9 B13:B18 F13:F18 H13:H18">
    <cfRule type="notContainsBlanks" dxfId="37" priority="5">
      <formula>LEN(TRIM(A5))&gt;0</formula>
    </cfRule>
  </conditionalFormatting>
  <conditionalFormatting sqref="I28:I36">
    <cfRule type="notContainsBlanks" dxfId="36" priority="4">
      <formula>LEN(TRIM(I28))&gt;0</formula>
    </cfRule>
  </conditionalFormatting>
  <conditionalFormatting sqref="H21:H24">
    <cfRule type="notContainsBlanks" dxfId="35" priority="2">
      <formula>LEN(TRIM(H21))&gt;0</formula>
    </cfRule>
  </conditionalFormatting>
  <conditionalFormatting sqref="B21:B24 F21:F24">
    <cfRule type="notContainsBlanks" dxfId="34" priority="1">
      <formula>LEN(TRIM(B21))&gt;0</formula>
    </cfRule>
  </conditionalFormatting>
  <dataValidations count="7">
    <dataValidation type="textLength" operator="lessThanOrEqual" allowBlank="1" errorTitle="Memeber states" error="Please choose from the drop down menu." sqref="H9 C9 F9">
      <formula1>30</formula1>
    </dataValidation>
    <dataValidation type="textLength" operator="lessThanOrEqual" allowBlank="1" showInputMessage="1" showErrorMessage="1" sqref="A5:I5">
      <formula1>100</formula1>
    </dataValidation>
    <dataValidation type="list" allowBlank="1" showInputMessage="1" showErrorMessage="1" errorTitle="Roll down cell!" error="Please choose from the drop down menu." sqref="F7:I7">
      <formula1>Actions</formula1>
    </dataValidation>
    <dataValidation type="list" operator="lessThanOrEqual" allowBlank="1" errorTitle="Memeber states" error="Please choose from the drop down menu." sqref="A9:B9">
      <formula1>Duration</formula1>
    </dataValidation>
    <dataValidation type="list" allowBlank="1" showInputMessage="1" showErrorMessage="1" sqref="B13:E18 B19:F19">
      <formula1>Name</formula1>
    </dataValidation>
    <dataValidation type="list" allowBlank="1" showInputMessage="1" showErrorMessage="1" sqref="B21:E24">
      <formula1>APName</formula1>
    </dataValidation>
    <dataValidation type="textLength" operator="lessThanOrEqual" allowBlank="1" showErrorMessage="1" errorTitle="Character limit" error="Please follow the character limit!" sqref="A7:D7">
      <formula1>10</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9"/>
  <sheetViews>
    <sheetView showGridLines="0" zoomScale="115" zoomScaleNormal="115" workbookViewId="0">
      <selection activeCell="B5" sqref="B5"/>
    </sheetView>
  </sheetViews>
  <sheetFormatPr defaultRowHeight="11.25" x14ac:dyDescent="0.2"/>
  <cols>
    <col min="1" max="1" width="36.85546875" style="47" customWidth="1"/>
    <col min="2" max="7" width="16.7109375" style="100" customWidth="1"/>
    <col min="8" max="8" width="18.7109375" style="47" customWidth="1"/>
    <col min="9" max="9" width="12.7109375" style="101" customWidth="1"/>
    <col min="10" max="10" width="2.7109375" style="47" customWidth="1"/>
    <col min="11" max="11" width="50.7109375" style="47" customWidth="1"/>
    <col min="12" max="16384" width="9.140625" style="47"/>
  </cols>
  <sheetData>
    <row r="1" spans="1:11" ht="30" customHeight="1" x14ac:dyDescent="0.2">
      <c r="A1" s="109" t="s">
        <v>261</v>
      </c>
      <c r="B1" s="99"/>
      <c r="C1" s="99"/>
      <c r="D1" s="99"/>
      <c r="E1" s="99"/>
      <c r="F1" s="99"/>
      <c r="G1" s="99"/>
      <c r="H1" s="99"/>
      <c r="I1" s="113" t="s">
        <v>200</v>
      </c>
    </row>
    <row r="2" spans="1:11" ht="6" customHeight="1" thickBot="1" x14ac:dyDescent="0.25">
      <c r="H2" s="100"/>
    </row>
    <row r="3" spans="1:11" ht="39.950000000000003" customHeight="1" thickBot="1" x14ac:dyDescent="0.25">
      <c r="A3" s="111" t="s">
        <v>292</v>
      </c>
      <c r="B3" s="150" t="str">
        <f>CONCATENATE("LB",CHAR(10),IF(ISBLANK('5.9 Project5'!B13),"",VLOOKUP('5.9 Project5'!B13,'Hidden data'!$B$47:$H$58,2,)))</f>
        <v xml:space="preserve">LB
</v>
      </c>
      <c r="C3" s="129" t="str">
        <f>CONCATENATE("B2",CHAR(10),IF(ISBLANK('5.9 Project5'!B14),"",VLOOKUP('5.9 Project5'!B14,'Hidden data'!$B$47:$H$58,2,)))</f>
        <v xml:space="preserve">B2
</v>
      </c>
      <c r="D3" s="150" t="str">
        <f>CONCATENATE("B3",CHAR(10),IF(ISBLANK('5.9 Project5'!B15),"",VLOOKUP('5.9 Project5'!B15,'Hidden data'!$B$47:$H$58,2,)))</f>
        <v xml:space="preserve">B3
</v>
      </c>
      <c r="E3" s="129" t="str">
        <f>CONCATENATE("B4",CHAR(10),IF(ISBLANK('5.9 Project5'!B16),"",VLOOKUP('5.9 Project5'!B16,'Hidden data'!$B$47:$H$58,2,)))</f>
        <v xml:space="preserve">B4
</v>
      </c>
      <c r="F3" s="150" t="str">
        <f>CONCATENATE("B5",CHAR(10),IF(ISBLANK('5.9 Project5'!B17),"",VLOOKUP('5.9 Project5'!B17,'Hidden data'!$B$47:$H$58,2,)))</f>
        <v xml:space="preserve">B5
</v>
      </c>
      <c r="G3" s="129" t="str">
        <f>CONCATENATE("B6",CHAR(10),IF(ISBLANK('5.9 Project5'!B18),"",VLOOKUP('5.9 Project5'!B18,'Hidden data'!$B$47:$H$58,2,)))</f>
        <v xml:space="preserve">B6
</v>
      </c>
      <c r="H3" s="151" t="s">
        <v>74</v>
      </c>
      <c r="I3" s="155" t="s">
        <v>143</v>
      </c>
      <c r="K3" s="222" t="s">
        <v>366</v>
      </c>
    </row>
    <row r="4" spans="1:11" ht="6" customHeight="1" thickBot="1" x14ac:dyDescent="0.25">
      <c r="H4" s="100"/>
    </row>
    <row r="5" spans="1:11" ht="20.100000000000001" customHeight="1" thickBot="1" x14ac:dyDescent="0.25">
      <c r="A5" s="220" t="s">
        <v>356</v>
      </c>
      <c r="B5" s="223"/>
      <c r="C5" s="223"/>
      <c r="D5" s="223"/>
      <c r="E5" s="223"/>
      <c r="F5" s="223"/>
      <c r="G5" s="223"/>
      <c r="H5" s="218"/>
      <c r="I5" s="219"/>
      <c r="K5" s="281" t="s">
        <v>372</v>
      </c>
    </row>
    <row r="6" spans="1:11" ht="6" customHeight="1" thickBot="1" x14ac:dyDescent="0.25">
      <c r="H6" s="100"/>
      <c r="K6" s="281"/>
    </row>
    <row r="7" spans="1:11" s="40" customFormat="1" ht="20.100000000000001" customHeight="1" thickBot="1" x14ac:dyDescent="0.25">
      <c r="A7" s="94" t="s">
        <v>76</v>
      </c>
      <c r="B7" s="134">
        <f>SUM(B8)</f>
        <v>0</v>
      </c>
      <c r="C7" s="134">
        <f t="shared" ref="C7:G7" si="0">SUM(C8)</f>
        <v>0</v>
      </c>
      <c r="D7" s="134">
        <f t="shared" si="0"/>
        <v>0</v>
      </c>
      <c r="E7" s="134">
        <f t="shared" si="0"/>
        <v>0</v>
      </c>
      <c r="F7" s="134">
        <f t="shared" si="0"/>
        <v>0</v>
      </c>
      <c r="G7" s="134">
        <f t="shared" si="0"/>
        <v>0</v>
      </c>
      <c r="H7" s="136">
        <f t="shared" ref="H7" si="1">SUM(H8)</f>
        <v>0</v>
      </c>
      <c r="I7" s="96" t="str">
        <f>IF((H50&gt;0),H7/H50,"")</f>
        <v/>
      </c>
      <c r="K7" s="281"/>
    </row>
    <row r="8" spans="1:11" ht="20.100000000000001" customHeight="1" thickBot="1" x14ac:dyDescent="0.25">
      <c r="A8" s="102" t="s">
        <v>196</v>
      </c>
      <c r="B8" s="141"/>
      <c r="C8" s="141"/>
      <c r="D8" s="141"/>
      <c r="E8" s="141"/>
      <c r="F8" s="141"/>
      <c r="G8" s="141"/>
      <c r="H8" s="137">
        <f>SUM(B8:G8)</f>
        <v>0</v>
      </c>
      <c r="I8" s="104"/>
      <c r="K8" s="281"/>
    </row>
    <row r="9" spans="1:11" ht="15" customHeight="1" thickBot="1" x14ac:dyDescent="0.25">
      <c r="A9" s="105" t="s">
        <v>120</v>
      </c>
      <c r="B9" s="48"/>
      <c r="C9" s="48"/>
      <c r="D9" s="48"/>
      <c r="E9" s="48"/>
      <c r="F9" s="48"/>
      <c r="G9" s="48"/>
      <c r="H9" s="48"/>
      <c r="I9" s="90" t="str">
        <f>CONCATENATE(LEN(A10),"/",1000)</f>
        <v>0/1000</v>
      </c>
      <c r="K9" s="281"/>
    </row>
    <row r="10" spans="1:11" ht="99.95" customHeight="1" thickBot="1" x14ac:dyDescent="0.25">
      <c r="A10" s="403"/>
      <c r="B10" s="404"/>
      <c r="C10" s="404"/>
      <c r="D10" s="404"/>
      <c r="E10" s="404"/>
      <c r="F10" s="404"/>
      <c r="G10" s="404"/>
      <c r="H10" s="404"/>
      <c r="I10" s="405"/>
      <c r="K10" s="281"/>
    </row>
    <row r="11" spans="1:11" ht="6" customHeight="1" thickBot="1" x14ac:dyDescent="0.25">
      <c r="H11" s="100"/>
      <c r="K11" s="281"/>
    </row>
    <row r="12" spans="1:11" s="40" customFormat="1" ht="20.100000000000001" customHeight="1" thickBot="1" x14ac:dyDescent="0.25">
      <c r="A12" s="94" t="s">
        <v>77</v>
      </c>
      <c r="B12" s="134">
        <f>SUM(B13:B14)</f>
        <v>0</v>
      </c>
      <c r="C12" s="134">
        <f t="shared" ref="C12:G12" si="2">SUM(C13:C14)</f>
        <v>0</v>
      </c>
      <c r="D12" s="134">
        <f t="shared" si="2"/>
        <v>0</v>
      </c>
      <c r="E12" s="134">
        <f t="shared" si="2"/>
        <v>0</v>
      </c>
      <c r="F12" s="134">
        <f t="shared" si="2"/>
        <v>0</v>
      </c>
      <c r="G12" s="134">
        <f t="shared" si="2"/>
        <v>0</v>
      </c>
      <c r="H12" s="136">
        <f>SUM(H13:H14)</f>
        <v>0</v>
      </c>
      <c r="I12" s="96" t="str">
        <f>IF((H50&gt;0),H12/H50,"")</f>
        <v/>
      </c>
      <c r="K12" s="281"/>
    </row>
    <row r="13" spans="1:11" ht="20.100000000000001" customHeight="1" thickBot="1" x14ac:dyDescent="0.25">
      <c r="A13" s="102" t="s">
        <v>119</v>
      </c>
      <c r="B13" s="138"/>
      <c r="C13" s="138"/>
      <c r="D13" s="138"/>
      <c r="E13" s="138"/>
      <c r="F13" s="138"/>
      <c r="G13" s="138"/>
      <c r="H13" s="139">
        <f>SUM(B13:G13)</f>
        <v>0</v>
      </c>
      <c r="I13" s="104"/>
      <c r="K13" s="281"/>
    </row>
    <row r="14" spans="1:11" ht="20.100000000000001" customHeight="1" thickBot="1" x14ac:dyDescent="0.25">
      <c r="A14" s="102" t="s">
        <v>78</v>
      </c>
      <c r="B14" s="135"/>
      <c r="C14" s="135"/>
      <c r="D14" s="135"/>
      <c r="E14" s="135"/>
      <c r="F14" s="135"/>
      <c r="G14" s="135"/>
      <c r="H14" s="137">
        <f>SUM(B14:G14)</f>
        <v>0</v>
      </c>
      <c r="I14" s="104"/>
      <c r="K14" s="281"/>
    </row>
    <row r="15" spans="1:11" ht="15" customHeight="1" thickBot="1" x14ac:dyDescent="0.25">
      <c r="A15" s="105" t="s">
        <v>120</v>
      </c>
      <c r="B15" s="48"/>
      <c r="C15" s="48"/>
      <c r="D15" s="48"/>
      <c r="E15" s="48"/>
      <c r="F15" s="48"/>
      <c r="G15" s="48"/>
      <c r="H15" s="48"/>
      <c r="I15" s="90" t="str">
        <f>CONCATENATE(LEN(A16),"/",1000)</f>
        <v>0/1000</v>
      </c>
      <c r="K15" s="197"/>
    </row>
    <row r="16" spans="1:11" ht="99.95" customHeight="1" thickBot="1" x14ac:dyDescent="0.25">
      <c r="A16" s="406"/>
      <c r="B16" s="407"/>
      <c r="C16" s="407"/>
      <c r="D16" s="407"/>
      <c r="E16" s="407"/>
      <c r="F16" s="407"/>
      <c r="G16" s="407"/>
      <c r="H16" s="407"/>
      <c r="I16" s="408"/>
      <c r="K16" s="205" t="s">
        <v>363</v>
      </c>
    </row>
    <row r="17" spans="1:11" ht="6" customHeight="1" thickBot="1" x14ac:dyDescent="0.25">
      <c r="H17" s="100"/>
      <c r="K17" s="197"/>
    </row>
    <row r="18" spans="1:11" s="40" customFormat="1" ht="20.100000000000001" customHeight="1" thickBot="1" x14ac:dyDescent="0.25">
      <c r="A18" s="94" t="s">
        <v>79</v>
      </c>
      <c r="B18" s="134">
        <f>SUM(B19)</f>
        <v>0</v>
      </c>
      <c r="C18" s="134">
        <f t="shared" ref="C18:H18" si="3">SUM(C19)</f>
        <v>0</v>
      </c>
      <c r="D18" s="95">
        <f t="shared" si="3"/>
        <v>0</v>
      </c>
      <c r="E18" s="134">
        <f t="shared" si="3"/>
        <v>0</v>
      </c>
      <c r="F18" s="95">
        <f t="shared" si="3"/>
        <v>0</v>
      </c>
      <c r="G18" s="134">
        <f t="shared" si="3"/>
        <v>0</v>
      </c>
      <c r="H18" s="136">
        <f t="shared" si="3"/>
        <v>0</v>
      </c>
      <c r="I18" s="96" t="str">
        <f>IF((H50&gt;0),H18/H50,"")</f>
        <v/>
      </c>
      <c r="K18" s="281" t="s">
        <v>362</v>
      </c>
    </row>
    <row r="19" spans="1:11" ht="20.100000000000001" customHeight="1" thickBot="1" x14ac:dyDescent="0.25">
      <c r="A19" s="140" t="s">
        <v>195</v>
      </c>
      <c r="B19" s="160">
        <f t="shared" ref="B19:G19" si="4">B12*0.15</f>
        <v>0</v>
      </c>
      <c r="C19" s="160">
        <f t="shared" si="4"/>
        <v>0</v>
      </c>
      <c r="D19" s="161">
        <f t="shared" si="4"/>
        <v>0</v>
      </c>
      <c r="E19" s="160">
        <f t="shared" si="4"/>
        <v>0</v>
      </c>
      <c r="F19" s="161">
        <f t="shared" si="4"/>
        <v>0</v>
      </c>
      <c r="G19" s="160">
        <f t="shared" si="4"/>
        <v>0</v>
      </c>
      <c r="H19" s="142">
        <f>SUM(B19:G19)</f>
        <v>0</v>
      </c>
      <c r="I19" s="143"/>
      <c r="K19" s="281"/>
    </row>
    <row r="20" spans="1:11" ht="6" customHeight="1" thickBot="1" x14ac:dyDescent="0.25">
      <c r="H20" s="130"/>
      <c r="I20" s="106"/>
      <c r="K20" s="281"/>
    </row>
    <row r="21" spans="1:11" s="40" customFormat="1" ht="20.100000000000001" customHeight="1" thickBot="1" x14ac:dyDescent="0.25">
      <c r="A21" s="94" t="s">
        <v>367</v>
      </c>
      <c r="B21" s="134">
        <f>SUM(B22:B24)</f>
        <v>0</v>
      </c>
      <c r="C21" s="134">
        <f t="shared" ref="C21:G21" si="5">SUM(C22:C24)</f>
        <v>0</v>
      </c>
      <c r="D21" s="134">
        <f t="shared" si="5"/>
        <v>0</v>
      </c>
      <c r="E21" s="134">
        <f t="shared" si="5"/>
        <v>0</v>
      </c>
      <c r="F21" s="134">
        <f t="shared" si="5"/>
        <v>0</v>
      </c>
      <c r="G21" s="134">
        <f t="shared" si="5"/>
        <v>0</v>
      </c>
      <c r="H21" s="136">
        <f>SUM(H22:H24)</f>
        <v>0</v>
      </c>
      <c r="I21" s="96" t="str">
        <f>IF((H50&gt;0),H21/H50,"")</f>
        <v/>
      </c>
      <c r="K21" s="281"/>
    </row>
    <row r="22" spans="1:11" ht="20.100000000000001" customHeight="1" thickBot="1" x14ac:dyDescent="0.25">
      <c r="A22" s="102" t="s">
        <v>102</v>
      </c>
      <c r="B22" s="138"/>
      <c r="C22" s="138"/>
      <c r="D22" s="138"/>
      <c r="E22" s="138"/>
      <c r="F22" s="138"/>
      <c r="G22" s="138"/>
      <c r="H22" s="139">
        <f>SUM(B22:G22)</f>
        <v>0</v>
      </c>
      <c r="I22" s="104"/>
      <c r="K22" s="281"/>
    </row>
    <row r="23" spans="1:11" ht="20.100000000000001" customHeight="1" thickBot="1" x14ac:dyDescent="0.25">
      <c r="A23" s="102" t="s">
        <v>368</v>
      </c>
      <c r="B23" s="138"/>
      <c r="C23" s="138"/>
      <c r="D23" s="138"/>
      <c r="E23" s="138"/>
      <c r="F23" s="138"/>
      <c r="G23" s="138"/>
      <c r="H23" s="139">
        <f t="shared" ref="H23:H24" si="6">SUM(B23:G23)</f>
        <v>0</v>
      </c>
      <c r="I23" s="104"/>
      <c r="K23" s="281"/>
    </row>
    <row r="24" spans="1:11" ht="20.100000000000001" customHeight="1" thickBot="1" x14ac:dyDescent="0.25">
      <c r="A24" s="102" t="s">
        <v>103</v>
      </c>
      <c r="B24" s="135"/>
      <c r="C24" s="135"/>
      <c r="D24" s="135"/>
      <c r="E24" s="135"/>
      <c r="F24" s="135"/>
      <c r="G24" s="135"/>
      <c r="H24" s="139">
        <f t="shared" si="6"/>
        <v>0</v>
      </c>
      <c r="I24" s="104"/>
      <c r="K24" s="281"/>
    </row>
    <row r="25" spans="1:11" ht="15" customHeight="1" thickBot="1" x14ac:dyDescent="0.25">
      <c r="A25" s="105" t="s">
        <v>120</v>
      </c>
      <c r="B25" s="48"/>
      <c r="C25" s="48"/>
      <c r="D25" s="48"/>
      <c r="E25" s="48"/>
      <c r="F25" s="48"/>
      <c r="G25" s="48"/>
      <c r="H25" s="48"/>
      <c r="I25" s="90" t="str">
        <f>CONCATENATE(LEN(A26),"/",1000)</f>
        <v>0/1000</v>
      </c>
      <c r="K25" s="197"/>
    </row>
    <row r="26" spans="1:11" ht="99.95" customHeight="1" thickBot="1" x14ac:dyDescent="0.25">
      <c r="A26" s="409"/>
      <c r="B26" s="410"/>
      <c r="C26" s="410"/>
      <c r="D26" s="410"/>
      <c r="E26" s="410"/>
      <c r="F26" s="410"/>
      <c r="G26" s="410"/>
      <c r="H26" s="410"/>
      <c r="I26" s="411"/>
      <c r="K26" s="205" t="s">
        <v>360</v>
      </c>
    </row>
    <row r="27" spans="1:11" ht="6" customHeight="1" thickBot="1" x14ac:dyDescent="0.25">
      <c r="H27" s="100"/>
      <c r="K27" s="197"/>
    </row>
    <row r="28" spans="1:11" s="40" customFormat="1" ht="20.100000000000001" customHeight="1" thickBot="1" x14ac:dyDescent="0.25">
      <c r="A28" s="94" t="s">
        <v>80</v>
      </c>
      <c r="B28" s="134">
        <f>SUM(B29:B34)</f>
        <v>0</v>
      </c>
      <c r="C28" s="134">
        <f t="shared" ref="C28:G28" si="7">SUM(C29:C34)</f>
        <v>0</v>
      </c>
      <c r="D28" s="134">
        <f t="shared" si="7"/>
        <v>0</v>
      </c>
      <c r="E28" s="134">
        <f t="shared" si="7"/>
        <v>0</v>
      </c>
      <c r="F28" s="134">
        <f t="shared" si="7"/>
        <v>0</v>
      </c>
      <c r="G28" s="134">
        <f t="shared" si="7"/>
        <v>0</v>
      </c>
      <c r="H28" s="136">
        <f>SUM(H29:H34)</f>
        <v>0</v>
      </c>
      <c r="I28" s="96" t="str">
        <f>IF((H50&gt;0),H28/H50,"")</f>
        <v/>
      </c>
      <c r="K28" s="281" t="s">
        <v>369</v>
      </c>
    </row>
    <row r="29" spans="1:11" ht="20.100000000000001" customHeight="1" thickBot="1" x14ac:dyDescent="0.25">
      <c r="A29" s="102" t="s">
        <v>104</v>
      </c>
      <c r="B29" s="138"/>
      <c r="C29" s="138"/>
      <c r="D29" s="138"/>
      <c r="E29" s="138"/>
      <c r="F29" s="138"/>
      <c r="G29" s="138"/>
      <c r="H29" s="139">
        <f>SUM(B29:G29)</f>
        <v>0</v>
      </c>
      <c r="I29" s="104"/>
      <c r="K29" s="281"/>
    </row>
    <row r="30" spans="1:11" ht="20.100000000000001" customHeight="1" thickBot="1" x14ac:dyDescent="0.25">
      <c r="A30" s="102" t="s">
        <v>182</v>
      </c>
      <c r="B30" s="138"/>
      <c r="C30" s="138"/>
      <c r="D30" s="138"/>
      <c r="E30" s="138"/>
      <c r="F30" s="138"/>
      <c r="G30" s="138"/>
      <c r="H30" s="139">
        <f t="shared" ref="H30:H34" si="8">SUM(B30:G30)</f>
        <v>0</v>
      </c>
      <c r="I30" s="104"/>
      <c r="K30" s="281"/>
    </row>
    <row r="31" spans="1:11" ht="20.100000000000001" customHeight="1" thickBot="1" x14ac:dyDescent="0.25">
      <c r="A31" s="102" t="s">
        <v>108</v>
      </c>
      <c r="B31" s="138"/>
      <c r="C31" s="138"/>
      <c r="D31" s="138"/>
      <c r="E31" s="138"/>
      <c r="F31" s="138"/>
      <c r="G31" s="138"/>
      <c r="H31" s="139">
        <f t="shared" si="8"/>
        <v>0</v>
      </c>
      <c r="I31" s="104"/>
      <c r="K31" s="281"/>
    </row>
    <row r="32" spans="1:11" ht="20.100000000000001" customHeight="1" thickBot="1" x14ac:dyDescent="0.25">
      <c r="A32" s="102" t="s">
        <v>183</v>
      </c>
      <c r="B32" s="248">
        <v>0</v>
      </c>
      <c r="C32" s="248">
        <v>0</v>
      </c>
      <c r="D32" s="248">
        <v>0</v>
      </c>
      <c r="E32" s="248">
        <v>0</v>
      </c>
      <c r="F32" s="248">
        <v>0</v>
      </c>
      <c r="G32" s="248">
        <v>0</v>
      </c>
      <c r="H32" s="139">
        <f t="shared" si="8"/>
        <v>0</v>
      </c>
      <c r="I32" s="104"/>
      <c r="K32" s="197"/>
    </row>
    <row r="33" spans="1:11" ht="30" customHeight="1" thickBot="1" x14ac:dyDescent="0.25">
      <c r="A33" s="107" t="s">
        <v>106</v>
      </c>
      <c r="B33" s="138"/>
      <c r="C33" s="138"/>
      <c r="D33" s="138"/>
      <c r="E33" s="138"/>
      <c r="F33" s="138"/>
      <c r="G33" s="138"/>
      <c r="H33" s="139">
        <f t="shared" si="8"/>
        <v>0</v>
      </c>
      <c r="I33" s="104"/>
      <c r="K33" s="281" t="s">
        <v>361</v>
      </c>
    </row>
    <row r="34" spans="1:11" ht="20.100000000000001" customHeight="1" thickBot="1" x14ac:dyDescent="0.25">
      <c r="A34" s="102" t="s">
        <v>105</v>
      </c>
      <c r="B34" s="135"/>
      <c r="C34" s="135"/>
      <c r="D34" s="135"/>
      <c r="E34" s="135"/>
      <c r="F34" s="135"/>
      <c r="G34" s="135"/>
      <c r="H34" s="139">
        <f t="shared" si="8"/>
        <v>0</v>
      </c>
      <c r="I34" s="104"/>
      <c r="K34" s="281"/>
    </row>
    <row r="35" spans="1:11" ht="15" customHeight="1" thickBot="1" x14ac:dyDescent="0.25">
      <c r="A35" s="105" t="s">
        <v>120</v>
      </c>
      <c r="B35" s="48"/>
      <c r="C35" s="48"/>
      <c r="D35" s="48"/>
      <c r="E35" s="48"/>
      <c r="F35" s="48"/>
      <c r="G35" s="48"/>
      <c r="H35" s="48"/>
      <c r="I35" s="90" t="str">
        <f>CONCATENATE(LEN(A36),"/",1000)</f>
        <v>0/1000</v>
      </c>
      <c r="K35" s="281"/>
    </row>
    <row r="36" spans="1:11" ht="99.95" customHeight="1" thickBot="1" x14ac:dyDescent="0.25">
      <c r="A36" s="402"/>
      <c r="B36" s="402"/>
      <c r="C36" s="402"/>
      <c r="D36" s="402"/>
      <c r="E36" s="402"/>
      <c r="F36" s="402"/>
      <c r="G36" s="402"/>
      <c r="H36" s="402"/>
      <c r="I36" s="402"/>
      <c r="K36" s="281"/>
    </row>
    <row r="37" spans="1:11" ht="6" customHeight="1" thickBot="1" x14ac:dyDescent="0.25">
      <c r="H37" s="100"/>
      <c r="K37" s="281"/>
    </row>
    <row r="38" spans="1:11" s="40" customFormat="1" ht="20.100000000000001" customHeight="1" thickBot="1" x14ac:dyDescent="0.25">
      <c r="A38" s="94" t="s">
        <v>81</v>
      </c>
      <c r="B38" s="134">
        <f>SUM(B39:B40)</f>
        <v>0</v>
      </c>
      <c r="C38" s="134">
        <f t="shared" ref="C38:G38" si="9">SUM(C39:C40)</f>
        <v>0</v>
      </c>
      <c r="D38" s="134">
        <f t="shared" si="9"/>
        <v>0</v>
      </c>
      <c r="E38" s="134">
        <f t="shared" si="9"/>
        <v>0</v>
      </c>
      <c r="F38" s="134">
        <f t="shared" si="9"/>
        <v>0</v>
      </c>
      <c r="G38" s="134">
        <f t="shared" si="9"/>
        <v>0</v>
      </c>
      <c r="H38" s="136">
        <f>SUM(H39:H40)</f>
        <v>0</v>
      </c>
      <c r="I38" s="96" t="str">
        <f>IF((H50&gt;0),H38/H50,"")</f>
        <v/>
      </c>
      <c r="K38" s="281"/>
    </row>
    <row r="39" spans="1:11" ht="20.100000000000001" customHeight="1" thickBot="1" x14ac:dyDescent="0.25">
      <c r="A39" s="102" t="s">
        <v>370</v>
      </c>
      <c r="B39" s="138"/>
      <c r="C39" s="138"/>
      <c r="D39" s="138"/>
      <c r="E39" s="138"/>
      <c r="F39" s="138"/>
      <c r="G39" s="138"/>
      <c r="H39" s="139">
        <f>SUM(B39:G39)</f>
        <v>0</v>
      </c>
      <c r="I39" s="104"/>
      <c r="K39" s="281"/>
    </row>
    <row r="40" spans="1:11" ht="20.100000000000001" customHeight="1" thickBot="1" x14ac:dyDescent="0.25">
      <c r="A40" s="102" t="s">
        <v>371</v>
      </c>
      <c r="B40" s="135"/>
      <c r="C40" s="135"/>
      <c r="D40" s="135"/>
      <c r="E40" s="135"/>
      <c r="F40" s="135"/>
      <c r="G40" s="135"/>
      <c r="H40" s="137">
        <f>SUM(B40:G40)</f>
        <v>0</v>
      </c>
      <c r="I40" s="104"/>
      <c r="K40" s="281"/>
    </row>
    <row r="41" spans="1:11" ht="15" customHeight="1" thickBot="1" x14ac:dyDescent="0.25">
      <c r="A41" s="105" t="s">
        <v>120</v>
      </c>
      <c r="B41" s="48"/>
      <c r="C41" s="48"/>
      <c r="D41" s="48"/>
      <c r="E41" s="48"/>
      <c r="F41" s="48"/>
      <c r="G41" s="48"/>
      <c r="H41" s="48"/>
      <c r="I41" s="90" t="str">
        <f>CONCATENATE(LEN(A42),"/",1000)</f>
        <v>0/1000</v>
      </c>
      <c r="K41" s="281"/>
    </row>
    <row r="42" spans="1:11" ht="99.95" customHeight="1" thickBot="1" x14ac:dyDescent="0.25">
      <c r="A42" s="402"/>
      <c r="B42" s="402"/>
      <c r="C42" s="402"/>
      <c r="D42" s="402"/>
      <c r="E42" s="402"/>
      <c r="F42" s="402"/>
      <c r="G42" s="402"/>
      <c r="H42" s="402"/>
      <c r="I42" s="402"/>
      <c r="K42" s="281"/>
    </row>
    <row r="43" spans="1:11" ht="6" customHeight="1" thickBot="1" x14ac:dyDescent="0.25">
      <c r="H43" s="100"/>
      <c r="K43" s="197"/>
    </row>
    <row r="44" spans="1:11" s="40" customFormat="1" ht="20.100000000000001" customHeight="1" thickBot="1" x14ac:dyDescent="0.25">
      <c r="A44" s="94" t="s">
        <v>82</v>
      </c>
      <c r="B44" s="134">
        <f>SUM(B45:B46)</f>
        <v>0</v>
      </c>
      <c r="C44" s="134">
        <f t="shared" ref="C44:G44" si="10">SUM(C45:C46)</f>
        <v>0</v>
      </c>
      <c r="D44" s="134">
        <f t="shared" si="10"/>
        <v>0</v>
      </c>
      <c r="E44" s="134">
        <f t="shared" si="10"/>
        <v>0</v>
      </c>
      <c r="F44" s="134">
        <f t="shared" si="10"/>
        <v>0</v>
      </c>
      <c r="G44" s="134">
        <f t="shared" si="10"/>
        <v>0</v>
      </c>
      <c r="H44" s="136">
        <f>SUM(H45:H46)</f>
        <v>0</v>
      </c>
      <c r="I44" s="96" t="str">
        <f>IF((H50&gt;0),H44/H50,"")</f>
        <v/>
      </c>
      <c r="K44" s="281" t="s">
        <v>364</v>
      </c>
    </row>
    <row r="45" spans="1:11" ht="30" customHeight="1" thickBot="1" x14ac:dyDescent="0.25">
      <c r="A45" s="107" t="s">
        <v>107</v>
      </c>
      <c r="B45" s="138"/>
      <c r="C45" s="138"/>
      <c r="D45" s="138"/>
      <c r="E45" s="138"/>
      <c r="F45" s="138"/>
      <c r="G45" s="138"/>
      <c r="H45" s="139">
        <f>SUM(B45:G45)</f>
        <v>0</v>
      </c>
      <c r="I45" s="104"/>
      <c r="K45" s="281"/>
    </row>
    <row r="46" spans="1:11" ht="20.100000000000001" customHeight="1" thickBot="1" x14ac:dyDescent="0.25">
      <c r="A46" s="107" t="s">
        <v>83</v>
      </c>
      <c r="B46" s="135"/>
      <c r="C46" s="135"/>
      <c r="D46" s="135"/>
      <c r="E46" s="135"/>
      <c r="F46" s="135"/>
      <c r="G46" s="135"/>
      <c r="H46" s="137">
        <f>SUM(B46:G46)</f>
        <v>0</v>
      </c>
      <c r="I46" s="104"/>
      <c r="K46" s="281"/>
    </row>
    <row r="47" spans="1:11" ht="15" customHeight="1" thickBot="1" x14ac:dyDescent="0.25">
      <c r="A47" s="105" t="s">
        <v>120</v>
      </c>
      <c r="B47" s="48"/>
      <c r="C47" s="48"/>
      <c r="D47" s="48"/>
      <c r="E47" s="48"/>
      <c r="F47" s="48"/>
      <c r="G47" s="48"/>
      <c r="H47" s="48"/>
      <c r="I47" s="90" t="str">
        <f>CONCATENATE(LEN(A48),"/",1000)</f>
        <v>0/1000</v>
      </c>
      <c r="K47" s="281"/>
    </row>
    <row r="48" spans="1:11" ht="99.95" customHeight="1" thickBot="1" x14ac:dyDescent="0.25">
      <c r="A48" s="402"/>
      <c r="B48" s="402"/>
      <c r="C48" s="402"/>
      <c r="D48" s="402"/>
      <c r="E48" s="402"/>
      <c r="F48" s="402"/>
      <c r="G48" s="402"/>
      <c r="H48" s="402"/>
      <c r="I48" s="402"/>
      <c r="K48" s="281"/>
    </row>
    <row r="49" spans="1:11" ht="8.1" customHeight="1" thickBot="1" x14ac:dyDescent="0.25"/>
    <row r="50" spans="1:11" s="40" customFormat="1" ht="20.100000000000001" customHeight="1" thickBot="1" x14ac:dyDescent="0.25">
      <c r="A50" s="97" t="s">
        <v>74</v>
      </c>
      <c r="B50" s="148">
        <f t="shared" ref="B50:H50" si="11">SUM(B7,B12,B18,B21,B28,B38,B44)</f>
        <v>0</v>
      </c>
      <c r="C50" s="148">
        <f t="shared" si="11"/>
        <v>0</v>
      </c>
      <c r="D50" s="148">
        <f t="shared" si="11"/>
        <v>0</v>
      </c>
      <c r="E50" s="148">
        <f t="shared" si="11"/>
        <v>0</v>
      </c>
      <c r="F50" s="148">
        <f t="shared" si="11"/>
        <v>0</v>
      </c>
      <c r="G50" s="148">
        <f t="shared" si="11"/>
        <v>0</v>
      </c>
      <c r="H50" s="149">
        <f t="shared" si="11"/>
        <v>0</v>
      </c>
      <c r="I50" s="98" t="str">
        <f>IF((H50&gt;0),H50/H50,"")</f>
        <v/>
      </c>
      <c r="K50" s="281" t="s">
        <v>365</v>
      </c>
    </row>
    <row r="51" spans="1:11" ht="8.1" customHeight="1" thickBot="1" x14ac:dyDescent="0.25">
      <c r="K51" s="281"/>
    </row>
    <row r="52" spans="1:11" s="40" customFormat="1" ht="20.100000000000001" customHeight="1" thickBot="1" x14ac:dyDescent="0.25">
      <c r="A52" s="162" t="s">
        <v>285</v>
      </c>
      <c r="B52" s="171"/>
      <c r="C52" s="172"/>
      <c r="D52" s="171"/>
      <c r="E52" s="172"/>
      <c r="F52" s="171"/>
      <c r="G52" s="172"/>
      <c r="H52" s="163"/>
      <c r="I52" s="164"/>
      <c r="K52" s="281"/>
    </row>
    <row r="53" spans="1:11" s="40" customFormat="1" ht="20.100000000000001" customHeight="1" thickBot="1" x14ac:dyDescent="0.25">
      <c r="A53" s="126" t="s">
        <v>289</v>
      </c>
      <c r="B53" s="144" t="str">
        <f t="shared" ref="B53:G53" si="12">IF(ISBLANK(B52),"",ROUNDDOWN(B50*B52/100,2))</f>
        <v/>
      </c>
      <c r="C53" s="144" t="str">
        <f t="shared" si="12"/>
        <v/>
      </c>
      <c r="D53" s="144" t="str">
        <f t="shared" si="12"/>
        <v/>
      </c>
      <c r="E53" s="144" t="str">
        <f t="shared" si="12"/>
        <v/>
      </c>
      <c r="F53" s="144" t="str">
        <f t="shared" si="12"/>
        <v/>
      </c>
      <c r="G53" s="144" t="str">
        <f t="shared" si="12"/>
        <v/>
      </c>
      <c r="H53" s="145">
        <f>SUM(B53:G53)</f>
        <v>0</v>
      </c>
      <c r="I53" s="127"/>
      <c r="K53" s="281"/>
    </row>
    <row r="54" spans="1:11" ht="8.1" customHeight="1" thickBot="1" x14ac:dyDescent="0.25">
      <c r="K54" s="281"/>
    </row>
    <row r="55" spans="1:11" s="40" customFormat="1" ht="20.100000000000001" customHeight="1" thickBot="1" x14ac:dyDescent="0.25">
      <c r="A55" s="162" t="s">
        <v>313</v>
      </c>
      <c r="B55" s="165" t="str">
        <f>IF(ISBLANK(B52),"",B52/100-B57)</f>
        <v/>
      </c>
      <c r="C55" s="165" t="str">
        <f t="shared" ref="C55:G55" si="13">IF(ISBLANK(C52),"",C52/100-C57)</f>
        <v/>
      </c>
      <c r="D55" s="165" t="str">
        <f t="shared" si="13"/>
        <v/>
      </c>
      <c r="E55" s="165" t="str">
        <f t="shared" si="13"/>
        <v/>
      </c>
      <c r="F55" s="165" t="str">
        <f t="shared" si="13"/>
        <v/>
      </c>
      <c r="G55" s="165" t="str">
        <f t="shared" si="13"/>
        <v/>
      </c>
      <c r="H55" s="166" t="str">
        <f>IF(H50&gt;0,(ROUNDUP(H56/H50,2)),"")</f>
        <v/>
      </c>
      <c r="I55" s="167"/>
      <c r="K55" s="281"/>
    </row>
    <row r="56" spans="1:11" ht="20.100000000000001" customHeight="1" thickBot="1" x14ac:dyDescent="0.25">
      <c r="A56" s="81" t="s">
        <v>287</v>
      </c>
      <c r="B56" s="146" t="str">
        <f t="shared" ref="B56:G56" si="14">IF(ISBLANK(B52),"",ROUNDDOWN(B53-B58,2))</f>
        <v/>
      </c>
      <c r="C56" s="146" t="str">
        <f t="shared" si="14"/>
        <v/>
      </c>
      <c r="D56" s="146" t="str">
        <f t="shared" si="14"/>
        <v/>
      </c>
      <c r="E56" s="146" t="str">
        <f t="shared" si="14"/>
        <v/>
      </c>
      <c r="F56" s="146" t="str">
        <f t="shared" si="14"/>
        <v/>
      </c>
      <c r="G56" s="146" t="str">
        <f t="shared" si="14"/>
        <v/>
      </c>
      <c r="H56" s="147">
        <f>SUM(B56:G56)</f>
        <v>0</v>
      </c>
      <c r="I56" s="83"/>
      <c r="K56" s="281"/>
    </row>
    <row r="57" spans="1:11" s="40" customFormat="1" ht="20.100000000000001" customHeight="1" thickBot="1" x14ac:dyDescent="0.25">
      <c r="A57" s="162" t="s">
        <v>314</v>
      </c>
      <c r="B57" s="165" t="str">
        <f>IF(ISBLANK(B52),"",VLOOKUP('5.9 Project5'!F13,'Hidden data'!$F$18:$I$26,3,))</f>
        <v/>
      </c>
      <c r="C57" s="168" t="str">
        <f>IF(ISBLANK(C52),"",VLOOKUP('5.9 Project5'!F14,'Hidden data'!$F$18:$I$26,3,))</f>
        <v/>
      </c>
      <c r="D57" s="165" t="str">
        <f>IF(ISBLANK(D52),"",VLOOKUP('5.9 Project5'!F15,'Hidden data'!$F$18:$I$26,3,))</f>
        <v/>
      </c>
      <c r="E57" s="168" t="str">
        <f>IF(ISBLANK(E52),"",VLOOKUP('5.9 Project5'!F16,'Hidden data'!$F$18:$I$26,3,))</f>
        <v/>
      </c>
      <c r="F57" s="165" t="str">
        <f>IF(ISBLANK(F52),"",VLOOKUP('5.9 Project5'!F17,'Hidden data'!$F$18:$I$26,3,))</f>
        <v/>
      </c>
      <c r="G57" s="168" t="str">
        <f>IF(ISBLANK(G52),"",VLOOKUP('5.9 Project5'!F18,'Hidden data'!$F$18:$I$26,3,))</f>
        <v/>
      </c>
      <c r="H57" s="166" t="str">
        <f>IF(H50&gt;0,(ROUNDDOWN(H58/H50,2))," ")</f>
        <v xml:space="preserve"> </v>
      </c>
      <c r="I57" s="167"/>
      <c r="K57" s="281"/>
    </row>
    <row r="58" spans="1:11" ht="20.100000000000001" customHeight="1" thickBot="1" x14ac:dyDescent="0.25">
      <c r="A58" s="81" t="s">
        <v>288</v>
      </c>
      <c r="B58" s="146" t="str">
        <f>IF((ISBLANK(B52)),"",ROUNDDOWN((B50*B57),2))</f>
        <v/>
      </c>
      <c r="C58" s="146" t="str">
        <f t="shared" ref="C58:G58" si="15">IF((ISBLANK(C52)),"",ROUNDDOWN((C50*C57),2))</f>
        <v/>
      </c>
      <c r="D58" s="146" t="str">
        <f t="shared" si="15"/>
        <v/>
      </c>
      <c r="E58" s="146" t="str">
        <f t="shared" si="15"/>
        <v/>
      </c>
      <c r="F58" s="146" t="str">
        <f t="shared" si="15"/>
        <v/>
      </c>
      <c r="G58" s="146" t="str">
        <f t="shared" si="15"/>
        <v/>
      </c>
      <c r="H58" s="147">
        <f>SUM(B58:G58)</f>
        <v>0</v>
      </c>
      <c r="I58" s="83"/>
      <c r="K58" s="281"/>
    </row>
    <row r="59" spans="1:11" ht="8.1" customHeight="1" thickBot="1" x14ac:dyDescent="0.25"/>
    <row r="60" spans="1:11" s="40" customFormat="1" ht="20.100000000000001" customHeight="1" thickBot="1" x14ac:dyDescent="0.25">
      <c r="A60" s="162" t="s">
        <v>286</v>
      </c>
      <c r="B60" s="169" t="str">
        <f t="shared" ref="B60:G60" si="16">IF(ISBLANK(B52),"",100-B52)</f>
        <v/>
      </c>
      <c r="C60" s="170" t="str">
        <f t="shared" si="16"/>
        <v/>
      </c>
      <c r="D60" s="169" t="str">
        <f t="shared" si="16"/>
        <v/>
      </c>
      <c r="E60" s="169" t="str">
        <f t="shared" si="16"/>
        <v/>
      </c>
      <c r="F60" s="170" t="str">
        <f t="shared" si="16"/>
        <v/>
      </c>
      <c r="G60" s="169" t="str">
        <f t="shared" si="16"/>
        <v/>
      </c>
      <c r="H60" s="166" t="str">
        <f>IF(H50&gt;0,(ROUNDUP(H61/H50,2)),"")</f>
        <v/>
      </c>
      <c r="I60" s="164"/>
      <c r="K60" s="401" t="s">
        <v>373</v>
      </c>
    </row>
    <row r="61" spans="1:11" s="40" customFormat="1" ht="20.100000000000001" customHeight="1" thickBot="1" x14ac:dyDescent="0.25">
      <c r="A61" s="126" t="s">
        <v>50</v>
      </c>
      <c r="B61" s="144" t="str">
        <f t="shared" ref="B61:G61" si="17">IF(ISBLANK(B52),"",ROUNDUP(B50-B53,2))</f>
        <v/>
      </c>
      <c r="C61" s="144" t="str">
        <f t="shared" si="17"/>
        <v/>
      </c>
      <c r="D61" s="144" t="str">
        <f t="shared" si="17"/>
        <v/>
      </c>
      <c r="E61" s="144" t="str">
        <f t="shared" si="17"/>
        <v/>
      </c>
      <c r="F61" s="144" t="str">
        <f t="shared" si="17"/>
        <v/>
      </c>
      <c r="G61" s="144" t="str">
        <f t="shared" si="17"/>
        <v/>
      </c>
      <c r="H61" s="144">
        <f>SUM(B61:G61)</f>
        <v>0</v>
      </c>
      <c r="I61" s="127"/>
      <c r="K61" s="401"/>
    </row>
    <row r="62" spans="1:11" ht="6" customHeight="1" thickBot="1" x14ac:dyDescent="0.25">
      <c r="H62" s="100"/>
      <c r="K62" s="401"/>
    </row>
    <row r="63" spans="1:11" ht="12" customHeight="1" thickBot="1" x14ac:dyDescent="0.25">
      <c r="K63" s="401"/>
    </row>
    <row r="64" spans="1:11" ht="12" customHeight="1" thickBot="1" x14ac:dyDescent="0.25">
      <c r="C64" s="108"/>
      <c r="D64" s="108"/>
      <c r="F64" s="108"/>
      <c r="K64" s="401"/>
    </row>
    <row r="65" spans="11:11" ht="12" customHeight="1" thickBot="1" x14ac:dyDescent="0.25">
      <c r="K65" s="401"/>
    </row>
    <row r="66" spans="11:11" ht="12" customHeight="1" thickBot="1" x14ac:dyDescent="0.25">
      <c r="K66" s="401"/>
    </row>
    <row r="67" spans="11:11" ht="12" customHeight="1" thickBot="1" x14ac:dyDescent="0.25">
      <c r="K67" s="401"/>
    </row>
    <row r="68" spans="11:11" ht="12" customHeight="1" thickBot="1" x14ac:dyDescent="0.25">
      <c r="K68" s="401"/>
    </row>
    <row r="69" spans="11:11" ht="12" customHeight="1" thickBot="1" x14ac:dyDescent="0.25">
      <c r="K69" s="401"/>
    </row>
  </sheetData>
  <sheetProtection password="C721" sheet="1" objects="1" scenarios="1" selectLockedCells="1"/>
  <mergeCells count="13">
    <mergeCell ref="A48:I48"/>
    <mergeCell ref="A10:I10"/>
    <mergeCell ref="A16:I16"/>
    <mergeCell ref="A26:I26"/>
    <mergeCell ref="A36:I36"/>
    <mergeCell ref="A42:I42"/>
    <mergeCell ref="K50:K58"/>
    <mergeCell ref="K60:K69"/>
    <mergeCell ref="K5:K14"/>
    <mergeCell ref="K18:K24"/>
    <mergeCell ref="K28:K31"/>
    <mergeCell ref="K33:K42"/>
    <mergeCell ref="K44:K48"/>
  </mergeCells>
  <conditionalFormatting sqref="A10 A16:E16 A26:E26 A36:E36 A42:E42 A48:E48 H48:I48 H42:I42 H36:I36 H26:I26 H16:I16 B19:G19 B8:G8 B13:G14 B22:G24 B29:G34 B39:G40 B45:G46">
    <cfRule type="notContainsBlanks" dxfId="33" priority="3">
      <formula>LEN(TRIM(A8))&gt;0</formula>
    </cfRule>
  </conditionalFormatting>
  <dataValidations count="3">
    <dataValidation type="textLength" operator="lessThanOrEqual" allowBlank="1" showInputMessage="1" showErrorMessage="1" errorTitle="Character limit!" error="Maximum number of characters is 500." sqref="A48:I48 A42:I42 A36:I36 A26:I26 A16:I16 A10:I10">
      <formula1>1000</formula1>
    </dataValidation>
    <dataValidation type="list" allowBlank="1" showInputMessage="1" showErrorMessage="1" sqref="B52:G52">
      <formula1>INTPU</formula1>
    </dataValidation>
    <dataValidation type="list" allowBlank="1" showInputMessage="1" showErrorMessage="1" sqref="B5:G5">
      <formula1>VAT</formula1>
    </dataValidation>
  </dataValidations>
  <pageMargins left="0.70866141732283472" right="0.70866141732283472" top="0.74803149606299213" bottom="0.74803149606299213" header="0.31496062992125984" footer="0.31496062992125984"/>
  <pageSetup paperSize="9" scale="79" fitToHeight="0" orientation="landscape" r:id="rId1"/>
  <rowBreaks count="2" manualBreakCount="2">
    <brk id="24" max="8" man="1"/>
    <brk id="43" max="8" man="1"/>
  </rowBreaks>
  <ignoredErrors>
    <ignoredError sqref="H57" formula="1"/>
  </ignoredErrors>
  <extLst>
    <ext xmlns:x14="http://schemas.microsoft.com/office/spreadsheetml/2009/9/main" uri="{78C0D931-6437-407d-A8EE-F0AAD7539E65}">
      <x14:conditionalFormattings>
        <x14:conditionalFormatting xmlns:xm="http://schemas.microsoft.com/office/excel/2006/main">
          <x14:cfRule type="notContainsBlanks" priority="1" id="{B4C85BC8-DBF7-43EA-B527-32C25264EE05}">
            <xm:f>LEN(TRIM('5.16 Budget8'!F16))&gt;0</xm:f>
            <x14:dxf>
              <fill>
                <patternFill patternType="none">
                  <bgColor auto="1"/>
                </patternFill>
              </fill>
            </x14:dxf>
          </x14:cfRule>
          <xm:sqref>F16:G16 F26:G26 F36:G36 F42:G42 F48:G48</xm:sqref>
        </x14:conditionalFormatting>
        <x14:conditionalFormatting xmlns:xm="http://schemas.microsoft.com/office/excel/2006/main">
          <x14:cfRule type="expression" priority="4" id="{DFFFE57A-5556-4AB8-828D-8AC1B91F4918}">
            <xm:f>$H$50&gt;VLOOKUP('5.9 Project5'!$F$7,'Hidden data'!$C$18:$D$24,2,)</xm:f>
            <x14:dxf>
              <font>
                <color rgb="FFFF0000"/>
              </font>
            </x14:dxf>
          </x14:cfRule>
          <xm:sqref>H50</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zoomScale="115" zoomScaleNormal="115" workbookViewId="0">
      <selection activeCell="A5" sqref="A5:I5"/>
    </sheetView>
  </sheetViews>
  <sheetFormatPr defaultRowHeight="12.75" x14ac:dyDescent="0.2"/>
  <cols>
    <col min="1" max="4" width="10.7109375" style="124" customWidth="1"/>
    <col min="5" max="5" width="2.7109375" style="124" customWidth="1"/>
    <col min="6" max="7" width="10.7109375" style="124" customWidth="1"/>
    <col min="8" max="8" width="6.7109375" style="124" customWidth="1"/>
    <col min="9" max="9" width="14.7109375" style="124" customWidth="1"/>
    <col min="10" max="10" width="1.7109375" style="124" customWidth="1"/>
    <col min="11" max="11" width="35.7109375" style="124" customWidth="1"/>
    <col min="12" max="16384" width="9.140625" style="124"/>
  </cols>
  <sheetData>
    <row r="1" spans="1:11" ht="30" customHeight="1" x14ac:dyDescent="0.2">
      <c r="A1" s="19" t="s">
        <v>260</v>
      </c>
      <c r="B1" s="19"/>
      <c r="C1" s="19"/>
      <c r="D1" s="19"/>
      <c r="E1" s="19"/>
      <c r="F1" s="19"/>
      <c r="G1" s="19"/>
      <c r="H1" s="19"/>
      <c r="I1" s="93" t="s">
        <v>201</v>
      </c>
    </row>
    <row r="2" spans="1:11" ht="8.1" customHeight="1" thickBot="1" x14ac:dyDescent="0.25"/>
    <row r="3" spans="1:11" ht="20.100000000000001" customHeight="1" thickBot="1" x14ac:dyDescent="0.25">
      <c r="A3" s="21" t="s">
        <v>177</v>
      </c>
      <c r="B3" s="22"/>
      <c r="C3" s="22"/>
      <c r="D3" s="22"/>
      <c r="E3" s="22"/>
      <c r="F3" s="22"/>
      <c r="G3" s="22"/>
      <c r="H3" s="38"/>
      <c r="I3" s="112"/>
      <c r="K3" s="358" t="s">
        <v>353</v>
      </c>
    </row>
    <row r="4" spans="1:11" ht="15" customHeight="1" thickBot="1" x14ac:dyDescent="0.25">
      <c r="A4" s="78" t="s">
        <v>138</v>
      </c>
      <c r="B4" s="79"/>
      <c r="C4" s="79"/>
      <c r="D4" s="79"/>
      <c r="E4" s="79"/>
      <c r="F4" s="79"/>
      <c r="G4" s="79"/>
      <c r="H4" s="79"/>
      <c r="I4" s="247" t="str">
        <f>CONCATENATE(LEN(A5),"/",100)</f>
        <v>0/100</v>
      </c>
      <c r="K4" s="358"/>
    </row>
    <row r="5" spans="1:11" ht="24.95" customHeight="1" thickBot="1" x14ac:dyDescent="0.25">
      <c r="A5" s="330"/>
      <c r="B5" s="330"/>
      <c r="C5" s="330"/>
      <c r="D5" s="330"/>
      <c r="E5" s="330"/>
      <c r="F5" s="330"/>
      <c r="G5" s="330"/>
      <c r="H5" s="330"/>
      <c r="I5" s="330"/>
      <c r="K5" s="358"/>
    </row>
    <row r="6" spans="1:11" ht="15" customHeight="1" thickBot="1" x14ac:dyDescent="0.25">
      <c r="A6" s="78" t="s">
        <v>144</v>
      </c>
      <c r="B6" s="79"/>
      <c r="C6" s="79"/>
      <c r="D6" s="247" t="str">
        <f>CONCATENATE(LEN(A7),"/",10)</f>
        <v>0/10</v>
      </c>
      <c r="F6" s="78" t="s">
        <v>345</v>
      </c>
      <c r="G6" s="79"/>
      <c r="H6" s="79"/>
      <c r="I6" s="85"/>
      <c r="K6" s="358"/>
    </row>
    <row r="7" spans="1:11" ht="24.95" customHeight="1" thickBot="1" x14ac:dyDescent="0.25">
      <c r="A7" s="330"/>
      <c r="B7" s="330"/>
      <c r="C7" s="412"/>
      <c r="D7" s="412"/>
      <c r="F7" s="413"/>
      <c r="G7" s="414"/>
      <c r="H7" s="414"/>
      <c r="I7" s="415"/>
      <c r="K7" s="358"/>
    </row>
    <row r="8" spans="1:11" ht="15" customHeight="1" thickBot="1" x14ac:dyDescent="0.25">
      <c r="A8" s="376" t="s">
        <v>145</v>
      </c>
      <c r="B8" s="336"/>
      <c r="C8" s="376" t="s">
        <v>354</v>
      </c>
      <c r="D8" s="337"/>
      <c r="F8" s="376" t="s">
        <v>49</v>
      </c>
      <c r="G8" s="337"/>
      <c r="H8" s="377" t="s">
        <v>85</v>
      </c>
      <c r="I8" s="378"/>
      <c r="K8" s="358"/>
    </row>
    <row r="9" spans="1:11" ht="24.95" customHeight="1" thickBot="1" x14ac:dyDescent="0.25">
      <c r="A9" s="374"/>
      <c r="B9" s="375"/>
      <c r="C9" s="372" t="str">
        <f>IF(OR('5.12 Budget6'!H44&gt;0,OR('5.12 Budget6'!B40&gt;50000,'5.12 Budget6'!C40&gt;50000,'5.12 Budget6'!D40&gt;50000,'5.12 Budget6'!E40&gt;50000,'5.12 Budget6'!F40&gt;50000,'5.12 Budget6'!G40&gt;50000)),"Investment","SOFT")</f>
        <v>SOFT</v>
      </c>
      <c r="D9" s="373"/>
      <c r="F9" s="368">
        <f>'Hidden data'!K101</f>
        <v>0</v>
      </c>
      <c r="G9" s="368"/>
      <c r="H9" s="368">
        <f>'Hidden data'!E101</f>
        <v>0</v>
      </c>
      <c r="I9" s="368"/>
      <c r="K9" s="358"/>
    </row>
    <row r="10" spans="1:11" ht="8.1" customHeight="1" thickBot="1" x14ac:dyDescent="0.25">
      <c r="A10" s="20"/>
      <c r="B10" s="20"/>
      <c r="C10" s="20"/>
      <c r="D10" s="20"/>
      <c r="E10" s="20"/>
      <c r="F10" s="20"/>
      <c r="G10" s="20"/>
      <c r="H10" s="20"/>
      <c r="I10" s="20"/>
    </row>
    <row r="11" spans="1:11" ht="20.100000000000001" customHeight="1" x14ac:dyDescent="0.2">
      <c r="A11" s="21" t="s">
        <v>326</v>
      </c>
      <c r="B11" s="22"/>
      <c r="C11" s="22"/>
      <c r="D11" s="22"/>
      <c r="E11" s="22"/>
      <c r="F11" s="22"/>
      <c r="G11" s="22"/>
      <c r="H11" s="38"/>
      <c r="I11" s="39"/>
      <c r="K11" s="286" t="s">
        <v>350</v>
      </c>
    </row>
    <row r="12" spans="1:11" ht="15" customHeight="1" x14ac:dyDescent="0.2">
      <c r="A12" s="110" t="s">
        <v>147</v>
      </c>
      <c r="B12" s="302" t="s">
        <v>291</v>
      </c>
      <c r="C12" s="391"/>
      <c r="D12" s="391"/>
      <c r="E12" s="303"/>
      <c r="F12" s="302" t="s">
        <v>135</v>
      </c>
      <c r="G12" s="303"/>
      <c r="H12" s="302" t="s">
        <v>2</v>
      </c>
      <c r="I12" s="396"/>
      <c r="K12" s="287"/>
    </row>
    <row r="13" spans="1:11" ht="24.95" customHeight="1" x14ac:dyDescent="0.2">
      <c r="A13" s="249" t="s">
        <v>152</v>
      </c>
      <c r="B13" s="379" t="s">
        <v>319</v>
      </c>
      <c r="C13" s="380"/>
      <c r="D13" s="380"/>
      <c r="E13" s="380"/>
      <c r="F13" s="392" t="str">
        <f>IF(ISBLANK(B13),"",T(VLOOKUP(B13,'Hidden data'!$B$47:$H$58,7,)))</f>
        <v/>
      </c>
      <c r="G13" s="393"/>
      <c r="H13" s="392" t="str">
        <f>IF(ISBLANK(B13),"",T(VLOOKUP(B13,'Hidden data'!$B$47:$G$58,5,)))</f>
        <v/>
      </c>
      <c r="I13" s="397"/>
      <c r="K13" s="287"/>
    </row>
    <row r="14" spans="1:11" ht="24.95" customHeight="1" thickBot="1" x14ac:dyDescent="0.25">
      <c r="A14" s="250" t="s">
        <v>141</v>
      </c>
      <c r="B14" s="379"/>
      <c r="C14" s="380"/>
      <c r="D14" s="380"/>
      <c r="E14" s="380"/>
      <c r="F14" s="392" t="str">
        <f>IF(ISBLANK(B14),"",T(VLOOKUP(B14,'Hidden data'!$B$47:$H$58,7,)))</f>
        <v/>
      </c>
      <c r="G14" s="393"/>
      <c r="H14" s="392" t="str">
        <f>IF(ISBLANK(B14),"",T(VLOOKUP(B14,'Hidden data'!$B$47:$G$58,5,)))</f>
        <v/>
      </c>
      <c r="I14" s="397"/>
      <c r="K14" s="288"/>
    </row>
    <row r="15" spans="1:11" ht="24.95" customHeight="1" thickBot="1" x14ac:dyDescent="0.25">
      <c r="A15" s="250" t="s">
        <v>139</v>
      </c>
      <c r="B15" s="379"/>
      <c r="C15" s="380"/>
      <c r="D15" s="380"/>
      <c r="E15" s="380"/>
      <c r="F15" s="392" t="str">
        <f>IF(ISBLANK(B15),"",T(VLOOKUP(B15,'Hidden data'!$B$47:$H$58,7,)))</f>
        <v/>
      </c>
      <c r="G15" s="393"/>
      <c r="H15" s="392" t="str">
        <f>IF(ISBLANK(B15),"",T(VLOOKUP(B15,'Hidden data'!$B$47:$G$58,5,)))</f>
        <v/>
      </c>
      <c r="I15" s="397"/>
    </row>
    <row r="16" spans="1:11" ht="24.95" customHeight="1" thickBot="1" x14ac:dyDescent="0.25">
      <c r="A16" s="250" t="s">
        <v>140</v>
      </c>
      <c r="B16" s="379"/>
      <c r="C16" s="380"/>
      <c r="D16" s="380"/>
      <c r="E16" s="380"/>
      <c r="F16" s="392" t="str">
        <f>IF(ISBLANK(B16),"",T(VLOOKUP(B16,'Hidden data'!$B$47:$H$58,7,)))</f>
        <v/>
      </c>
      <c r="G16" s="393"/>
      <c r="H16" s="392" t="str">
        <f>IF(ISBLANK(B16),"",T(VLOOKUP(B16,'Hidden data'!$B$47:$G$58,5,)))</f>
        <v/>
      </c>
      <c r="I16" s="397"/>
      <c r="K16" s="358" t="s">
        <v>351</v>
      </c>
    </row>
    <row r="17" spans="1:11" ht="24.95" customHeight="1" thickBot="1" x14ac:dyDescent="0.25">
      <c r="A17" s="250" t="s">
        <v>276</v>
      </c>
      <c r="B17" s="379"/>
      <c r="C17" s="380"/>
      <c r="D17" s="380"/>
      <c r="E17" s="380"/>
      <c r="F17" s="392" t="str">
        <f>IF(ISBLANK(B17),"",T(VLOOKUP(B17,'Hidden data'!$B$47:$H$58,7,)))</f>
        <v/>
      </c>
      <c r="G17" s="393"/>
      <c r="H17" s="392" t="str">
        <f>IF(ISBLANK(B17),"",T(VLOOKUP(B17,'Hidden data'!$B$47:$G$58,5,)))</f>
        <v/>
      </c>
      <c r="I17" s="397"/>
      <c r="K17" s="358"/>
    </row>
    <row r="18" spans="1:11" ht="24.95" customHeight="1" thickBot="1" x14ac:dyDescent="0.25">
      <c r="A18" s="251" t="s">
        <v>277</v>
      </c>
      <c r="B18" s="388"/>
      <c r="C18" s="389"/>
      <c r="D18" s="389"/>
      <c r="E18" s="389"/>
      <c r="F18" s="394" t="str">
        <f>IF(ISBLANK(B18),"",T(VLOOKUP(B18,'Hidden data'!$B$47:$H$58,7,)))</f>
        <v/>
      </c>
      <c r="G18" s="395"/>
      <c r="H18" s="394" t="str">
        <f>IF(ISBLANK(B18),"",T(VLOOKUP(B18,'Hidden data'!$B$47:$G$58,5,)))</f>
        <v/>
      </c>
      <c r="I18" s="398"/>
      <c r="K18" s="358"/>
    </row>
    <row r="19" spans="1:11" ht="8.1" customHeight="1" x14ac:dyDescent="0.2">
      <c r="A19" s="20"/>
      <c r="B19" s="20"/>
      <c r="C19" s="20"/>
      <c r="D19" s="20"/>
      <c r="E19" s="20"/>
      <c r="F19" s="20"/>
      <c r="G19" s="20"/>
      <c r="H19" s="20"/>
      <c r="I19" s="20"/>
    </row>
    <row r="20" spans="1:11" ht="15" customHeight="1" x14ac:dyDescent="0.2">
      <c r="A20" s="110" t="s">
        <v>147</v>
      </c>
      <c r="B20" s="302" t="s">
        <v>291</v>
      </c>
      <c r="C20" s="391"/>
      <c r="D20" s="391"/>
      <c r="E20" s="303"/>
      <c r="F20" s="302" t="s">
        <v>135</v>
      </c>
      <c r="G20" s="303"/>
      <c r="H20" s="391" t="s">
        <v>2</v>
      </c>
      <c r="I20" s="396"/>
    </row>
    <row r="21" spans="1:11" ht="24.95" customHeight="1" x14ac:dyDescent="0.2">
      <c r="A21" s="250" t="s">
        <v>178</v>
      </c>
      <c r="B21" s="390"/>
      <c r="C21" s="390"/>
      <c r="D21" s="390"/>
      <c r="E21" s="390"/>
      <c r="F21" s="392" t="str">
        <f>IF(ISBLANK(B21),"",T(VLOOKUP(B21,'Hidden data'!$C$74:$F$81,4,)))</f>
        <v/>
      </c>
      <c r="G21" s="399"/>
      <c r="H21" s="392" t="str">
        <f>IF(ISBLANK(B21),"",T(VLOOKUP(B21,'Hidden data'!$C$74:$F$81,2,)))</f>
        <v/>
      </c>
      <c r="I21" s="397"/>
    </row>
    <row r="22" spans="1:11" ht="24.95" customHeight="1" x14ac:dyDescent="0.2">
      <c r="A22" s="250" t="s">
        <v>179</v>
      </c>
      <c r="B22" s="390"/>
      <c r="C22" s="390"/>
      <c r="D22" s="390"/>
      <c r="E22" s="390"/>
      <c r="F22" s="392" t="str">
        <f>IF(ISBLANK(B22),"",T(VLOOKUP(B22,'Hidden data'!$C$74:$F$81,4,)))</f>
        <v/>
      </c>
      <c r="G22" s="399"/>
      <c r="H22" s="392" t="str">
        <f>IF(ISBLANK(B22),"",T(VLOOKUP(B22,'Hidden data'!$C$74:$F$81,2,)))</f>
        <v/>
      </c>
      <c r="I22" s="397"/>
    </row>
    <row r="23" spans="1:11" ht="24.95" customHeight="1" x14ac:dyDescent="0.2">
      <c r="A23" s="250" t="s">
        <v>180</v>
      </c>
      <c r="B23" s="390"/>
      <c r="C23" s="390"/>
      <c r="D23" s="390"/>
      <c r="E23" s="390"/>
      <c r="F23" s="392" t="str">
        <f>IF(ISBLANK(B23),"",T(VLOOKUP(B23,'Hidden data'!$C$74:$F$81,4,)))</f>
        <v/>
      </c>
      <c r="G23" s="399"/>
      <c r="H23" s="392" t="str">
        <f>IF(ISBLANK(B23),"",T(VLOOKUP(B23,'Hidden data'!$C$74:$F$81,2,)))</f>
        <v/>
      </c>
      <c r="I23" s="397"/>
    </row>
    <row r="24" spans="1:11" ht="24.95" customHeight="1" x14ac:dyDescent="0.2">
      <c r="A24" s="251" t="s">
        <v>181</v>
      </c>
      <c r="B24" s="387"/>
      <c r="C24" s="387"/>
      <c r="D24" s="387"/>
      <c r="E24" s="387"/>
      <c r="F24" s="394" t="str">
        <f>IF(ISBLANK(B24),"",T(VLOOKUP(B24,'Hidden data'!$C$74:$F$81,4,)))</f>
        <v/>
      </c>
      <c r="G24" s="400"/>
      <c r="H24" s="394" t="str">
        <f>IF(ISBLANK(B24),"",T(VLOOKUP(B24,'Hidden data'!$C$74:$F$81,2,)))</f>
        <v/>
      </c>
      <c r="I24" s="398"/>
    </row>
    <row r="25" spans="1:11" ht="6" customHeight="1" thickBot="1" x14ac:dyDescent="0.25"/>
    <row r="26" spans="1:11" ht="20.100000000000001" customHeight="1" thickBot="1" x14ac:dyDescent="0.25">
      <c r="A26" s="363" t="s">
        <v>121</v>
      </c>
      <c r="B26" s="364"/>
      <c r="C26" s="364"/>
      <c r="D26" s="364"/>
      <c r="E26" s="364"/>
      <c r="F26" s="364"/>
      <c r="G26" s="364"/>
      <c r="H26" s="364"/>
      <c r="I26" s="365"/>
      <c r="K26" s="358" t="s">
        <v>352</v>
      </c>
    </row>
    <row r="27" spans="1:11" ht="15" customHeight="1" thickBot="1" x14ac:dyDescent="0.25">
      <c r="A27" s="110" t="s">
        <v>239</v>
      </c>
      <c r="B27" s="384" t="s">
        <v>238</v>
      </c>
      <c r="C27" s="385"/>
      <c r="D27" s="385"/>
      <c r="E27" s="385"/>
      <c r="F27" s="385"/>
      <c r="G27" s="386"/>
      <c r="H27" s="87" t="s">
        <v>240</v>
      </c>
      <c r="I27" s="88" t="s">
        <v>100</v>
      </c>
      <c r="K27" s="358"/>
    </row>
    <row r="28" spans="1:11" ht="20.100000000000001" customHeight="1" thickBot="1" x14ac:dyDescent="0.25">
      <c r="A28" s="252" t="s">
        <v>229</v>
      </c>
      <c r="B28" s="381" t="s">
        <v>246</v>
      </c>
      <c r="C28" s="382"/>
      <c r="D28" s="382"/>
      <c r="E28" s="382"/>
      <c r="F28" s="382"/>
      <c r="G28" s="383"/>
      <c r="H28" s="253" t="s">
        <v>241</v>
      </c>
      <c r="I28" s="260"/>
      <c r="J28" s="30"/>
      <c r="K28" s="358"/>
    </row>
    <row r="29" spans="1:11" ht="20.100000000000001" customHeight="1" thickBot="1" x14ac:dyDescent="0.25">
      <c r="A29" s="252" t="s">
        <v>230</v>
      </c>
      <c r="B29" s="381" t="s">
        <v>247</v>
      </c>
      <c r="C29" s="382"/>
      <c r="D29" s="382"/>
      <c r="E29" s="382"/>
      <c r="F29" s="382"/>
      <c r="G29" s="383"/>
      <c r="H29" s="253" t="s">
        <v>241</v>
      </c>
      <c r="I29" s="260"/>
      <c r="J29" s="30"/>
      <c r="K29" s="358"/>
    </row>
    <row r="30" spans="1:11" ht="20.100000000000001" customHeight="1" thickBot="1" x14ac:dyDescent="0.25">
      <c r="A30" s="252" t="s">
        <v>231</v>
      </c>
      <c r="B30" s="381" t="s">
        <v>248</v>
      </c>
      <c r="C30" s="382"/>
      <c r="D30" s="382"/>
      <c r="E30" s="382"/>
      <c r="F30" s="382"/>
      <c r="G30" s="383"/>
      <c r="H30" s="253" t="s">
        <v>242</v>
      </c>
      <c r="I30" s="260"/>
      <c r="J30" s="30"/>
      <c r="K30" s="358"/>
    </row>
    <row r="31" spans="1:11" ht="20.100000000000001" customHeight="1" thickBot="1" x14ac:dyDescent="0.25">
      <c r="A31" s="252" t="s">
        <v>232</v>
      </c>
      <c r="B31" s="381" t="s">
        <v>249</v>
      </c>
      <c r="C31" s="382"/>
      <c r="D31" s="382"/>
      <c r="E31" s="382"/>
      <c r="F31" s="382"/>
      <c r="G31" s="383"/>
      <c r="H31" s="253" t="s">
        <v>243</v>
      </c>
      <c r="I31" s="260"/>
      <c r="K31" s="358"/>
    </row>
    <row r="32" spans="1:11" ht="20.100000000000001" customHeight="1" x14ac:dyDescent="0.2">
      <c r="A32" s="252" t="s">
        <v>233</v>
      </c>
      <c r="B32" s="381" t="s">
        <v>250</v>
      </c>
      <c r="C32" s="382"/>
      <c r="D32" s="382"/>
      <c r="E32" s="382"/>
      <c r="F32" s="382"/>
      <c r="G32" s="383"/>
      <c r="H32" s="253" t="s">
        <v>244</v>
      </c>
      <c r="I32" s="260"/>
    </row>
    <row r="33" spans="1:10" ht="20.100000000000001" customHeight="1" x14ac:dyDescent="0.2">
      <c r="A33" s="252" t="s">
        <v>234</v>
      </c>
      <c r="B33" s="381" t="s">
        <v>251</v>
      </c>
      <c r="C33" s="382"/>
      <c r="D33" s="382"/>
      <c r="E33" s="382"/>
      <c r="F33" s="382"/>
      <c r="G33" s="383"/>
      <c r="H33" s="253" t="s">
        <v>245</v>
      </c>
      <c r="I33" s="260"/>
      <c r="J33" s="30"/>
    </row>
    <row r="34" spans="1:10" ht="20.100000000000001" customHeight="1" x14ac:dyDescent="0.2">
      <c r="A34" s="252" t="s">
        <v>235</v>
      </c>
      <c r="B34" s="381" t="s">
        <v>252</v>
      </c>
      <c r="C34" s="382"/>
      <c r="D34" s="382"/>
      <c r="E34" s="382"/>
      <c r="F34" s="382"/>
      <c r="G34" s="383"/>
      <c r="H34" s="253" t="s">
        <v>245</v>
      </c>
      <c r="I34" s="260"/>
      <c r="J34" s="30"/>
    </row>
    <row r="35" spans="1:10" ht="24.95" customHeight="1" x14ac:dyDescent="0.2">
      <c r="A35" s="254" t="s">
        <v>236</v>
      </c>
      <c r="B35" s="381" t="s">
        <v>253</v>
      </c>
      <c r="C35" s="382"/>
      <c r="D35" s="382"/>
      <c r="E35" s="382"/>
      <c r="F35" s="382"/>
      <c r="G35" s="383"/>
      <c r="H35" s="255" t="s">
        <v>245</v>
      </c>
      <c r="I35" s="260"/>
      <c r="J35" s="30"/>
    </row>
    <row r="36" spans="1:10" ht="24.95" customHeight="1" x14ac:dyDescent="0.2">
      <c r="A36" s="256" t="s">
        <v>237</v>
      </c>
      <c r="B36" s="360" t="s">
        <v>254</v>
      </c>
      <c r="C36" s="361"/>
      <c r="D36" s="361"/>
      <c r="E36" s="361"/>
      <c r="F36" s="361"/>
      <c r="G36" s="362"/>
      <c r="H36" s="257" t="s">
        <v>241</v>
      </c>
      <c r="I36" s="261"/>
    </row>
  </sheetData>
  <sheetProtection password="C721" sheet="1" objects="1" scenarios="1" selectLockedCells="1"/>
  <mergeCells count="62">
    <mergeCell ref="K26:K31"/>
    <mergeCell ref="F18:G18"/>
    <mergeCell ref="H18:I18"/>
    <mergeCell ref="F20:G20"/>
    <mergeCell ref="H20:I20"/>
    <mergeCell ref="F21:G21"/>
    <mergeCell ref="H21:I21"/>
    <mergeCell ref="B36:G36"/>
    <mergeCell ref="K3:K9"/>
    <mergeCell ref="K11:K14"/>
    <mergeCell ref="F12:G12"/>
    <mergeCell ref="H12:I12"/>
    <mergeCell ref="F13:G13"/>
    <mergeCell ref="H13:I13"/>
    <mergeCell ref="F14:G14"/>
    <mergeCell ref="H14:I14"/>
    <mergeCell ref="F15:G15"/>
    <mergeCell ref="H15:I15"/>
    <mergeCell ref="F16:G16"/>
    <mergeCell ref="H16:I16"/>
    <mergeCell ref="K16:K18"/>
    <mergeCell ref="F17:G17"/>
    <mergeCell ref="H17:I17"/>
    <mergeCell ref="B24:E24"/>
    <mergeCell ref="A26:I26"/>
    <mergeCell ref="F24:G24"/>
    <mergeCell ref="H24:I24"/>
    <mergeCell ref="B33:G33"/>
    <mergeCell ref="B34:G34"/>
    <mergeCell ref="B35:G35"/>
    <mergeCell ref="B27:G27"/>
    <mergeCell ref="B28:G28"/>
    <mergeCell ref="B29:G29"/>
    <mergeCell ref="B30:G30"/>
    <mergeCell ref="B31:G31"/>
    <mergeCell ref="B32:G32"/>
    <mergeCell ref="B21:E21"/>
    <mergeCell ref="B22:E22"/>
    <mergeCell ref="B23:E23"/>
    <mergeCell ref="F22:G22"/>
    <mergeCell ref="H22:I22"/>
    <mergeCell ref="F23:G23"/>
    <mergeCell ref="H23:I23"/>
    <mergeCell ref="B16:E16"/>
    <mergeCell ref="B17:E17"/>
    <mergeCell ref="B18:E18"/>
    <mergeCell ref="B20:E20"/>
    <mergeCell ref="B13:E13"/>
    <mergeCell ref="B14:E14"/>
    <mergeCell ref="B15:E15"/>
    <mergeCell ref="A5:I5"/>
    <mergeCell ref="A7:D7"/>
    <mergeCell ref="F7:I7"/>
    <mergeCell ref="A8:B8"/>
    <mergeCell ref="C8:D8"/>
    <mergeCell ref="F8:G8"/>
    <mergeCell ref="H8:I8"/>
    <mergeCell ref="A9:B9"/>
    <mergeCell ref="C9:D9"/>
    <mergeCell ref="F9:G9"/>
    <mergeCell ref="H9:I9"/>
    <mergeCell ref="B12:E12"/>
  </mergeCells>
  <conditionalFormatting sqref="A5:I5 A7:D7 F7:I7 A9:D9 F9:I9 B13:B18 F13:F18 H13:H18">
    <cfRule type="notContainsBlanks" dxfId="30" priority="5">
      <formula>LEN(TRIM(A5))&gt;0</formula>
    </cfRule>
  </conditionalFormatting>
  <conditionalFormatting sqref="I28:I36">
    <cfRule type="notContainsBlanks" dxfId="29" priority="4">
      <formula>LEN(TRIM(I28))&gt;0</formula>
    </cfRule>
  </conditionalFormatting>
  <conditionalFormatting sqref="H21:H24">
    <cfRule type="notContainsBlanks" dxfId="28" priority="2">
      <formula>LEN(TRIM(H21))&gt;0</formula>
    </cfRule>
  </conditionalFormatting>
  <conditionalFormatting sqref="B21:B24 F21:F24">
    <cfRule type="notContainsBlanks" dxfId="27" priority="1">
      <formula>LEN(TRIM(B21))&gt;0</formula>
    </cfRule>
  </conditionalFormatting>
  <dataValidations count="7">
    <dataValidation type="textLength" operator="lessThanOrEqual" allowBlank="1" showErrorMessage="1" errorTitle="Character limit" error="Please follow the character limit!" sqref="A7:D7">
      <formula1>10</formula1>
    </dataValidation>
    <dataValidation type="list" allowBlank="1" showInputMessage="1" showErrorMessage="1" sqref="B21:E24">
      <formula1>APName</formula1>
    </dataValidation>
    <dataValidation type="list" allowBlank="1" showInputMessage="1" showErrorMessage="1" sqref="B13:E18 B19:F19">
      <formula1>Name</formula1>
    </dataValidation>
    <dataValidation type="list" operator="lessThanOrEqual" allowBlank="1" errorTitle="Memeber states" error="Please choose from the drop down menu." sqref="A9:B9">
      <formula1>Duration</formula1>
    </dataValidation>
    <dataValidation type="list" allowBlank="1" showInputMessage="1" showErrorMessage="1" errorTitle="Roll down cell!" error="Please choose from the drop down menu." sqref="F7:I7">
      <formula1>Actions</formula1>
    </dataValidation>
    <dataValidation type="textLength" operator="lessThanOrEqual" allowBlank="1" showInputMessage="1" showErrorMessage="1" sqref="A5:I5">
      <formula1>100</formula1>
    </dataValidation>
    <dataValidation type="textLength" operator="lessThanOrEqual" allowBlank="1" errorTitle="Memeber states" error="Please choose from the drop down menu." sqref="H9 C9 F9">
      <formula1>30</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9"/>
  <sheetViews>
    <sheetView showGridLines="0" zoomScale="115" zoomScaleNormal="115" workbookViewId="0">
      <selection activeCell="B5" sqref="B5"/>
    </sheetView>
  </sheetViews>
  <sheetFormatPr defaultRowHeight="11.25" x14ac:dyDescent="0.2"/>
  <cols>
    <col min="1" max="1" width="36.85546875" style="47" customWidth="1"/>
    <col min="2" max="7" width="16.7109375" style="100" customWidth="1"/>
    <col min="8" max="8" width="18.7109375" style="47" customWidth="1"/>
    <col min="9" max="9" width="12.7109375" style="101" customWidth="1"/>
    <col min="10" max="10" width="2.7109375" style="47" customWidth="1"/>
    <col min="11" max="11" width="50.7109375" style="47" customWidth="1"/>
    <col min="12" max="16384" width="9.140625" style="47"/>
  </cols>
  <sheetData>
    <row r="1" spans="1:11" ht="30" customHeight="1" x14ac:dyDescent="0.2">
      <c r="A1" s="109" t="s">
        <v>259</v>
      </c>
      <c r="B1" s="99"/>
      <c r="C1" s="99"/>
      <c r="D1" s="99"/>
      <c r="E1" s="99"/>
      <c r="F1" s="99"/>
      <c r="G1" s="99"/>
      <c r="H1" s="99"/>
      <c r="I1" s="113" t="s">
        <v>201</v>
      </c>
    </row>
    <row r="2" spans="1:11" ht="6" customHeight="1" thickBot="1" x14ac:dyDescent="0.25">
      <c r="H2" s="100"/>
    </row>
    <row r="3" spans="1:11" ht="39.950000000000003" customHeight="1" thickBot="1" x14ac:dyDescent="0.25">
      <c r="A3" s="111" t="s">
        <v>292</v>
      </c>
      <c r="B3" s="150" t="str">
        <f>CONCATENATE("LB",CHAR(10),IF(ISBLANK('5.11 Project6'!B13),"",VLOOKUP('5.11 Project6'!B13,'Hidden data'!$B$47:$H$58,2,)))</f>
        <v xml:space="preserve">LB
</v>
      </c>
      <c r="C3" s="129" t="str">
        <f>CONCATENATE("B2",CHAR(10),IF(ISBLANK('5.11 Project6'!B14),"",VLOOKUP('5.11 Project6'!B14,'Hidden data'!$B$47:$H$58,2,)))</f>
        <v xml:space="preserve">B2
</v>
      </c>
      <c r="D3" s="150" t="str">
        <f>CONCATENATE("B3",CHAR(10),IF(ISBLANK('5.11 Project6'!B15),"",VLOOKUP('5.11 Project6'!B15,'Hidden data'!$B$47:$H$58,2,)))</f>
        <v xml:space="preserve">B3
</v>
      </c>
      <c r="E3" s="129" t="str">
        <f>CONCATENATE("B4",CHAR(10),IF(ISBLANK('5.11 Project6'!B16),"",VLOOKUP('5.11 Project6'!B16,'Hidden data'!$B$47:$H$58,2,)))</f>
        <v xml:space="preserve">B4
</v>
      </c>
      <c r="F3" s="150" t="str">
        <f>CONCATENATE("B5",CHAR(10),IF(ISBLANK('5.11 Project6'!B17),"",VLOOKUP('5.11 Project6'!B17,'Hidden data'!$B$47:$H$58,2,)))</f>
        <v xml:space="preserve">B5
</v>
      </c>
      <c r="G3" s="129" t="str">
        <f>CONCATENATE("B6",CHAR(10),IF(ISBLANK('5.11 Project6'!B18),"",VLOOKUP('5.11 Project6'!B18,'Hidden data'!$B$47:$H$58,2,)))</f>
        <v xml:space="preserve">B6
</v>
      </c>
      <c r="H3" s="151" t="s">
        <v>74</v>
      </c>
      <c r="I3" s="155" t="s">
        <v>143</v>
      </c>
      <c r="K3" s="222" t="s">
        <v>366</v>
      </c>
    </row>
    <row r="4" spans="1:11" ht="6" customHeight="1" thickBot="1" x14ac:dyDescent="0.25">
      <c r="H4" s="100"/>
    </row>
    <row r="5" spans="1:11" ht="20.100000000000001" customHeight="1" thickBot="1" x14ac:dyDescent="0.25">
      <c r="A5" s="220" t="s">
        <v>356</v>
      </c>
      <c r="B5" s="223"/>
      <c r="C5" s="223"/>
      <c r="D5" s="223"/>
      <c r="E5" s="223"/>
      <c r="F5" s="223"/>
      <c r="G5" s="223"/>
      <c r="H5" s="218"/>
      <c r="I5" s="219"/>
      <c r="K5" s="281" t="s">
        <v>372</v>
      </c>
    </row>
    <row r="6" spans="1:11" ht="6" customHeight="1" thickBot="1" x14ac:dyDescent="0.25">
      <c r="H6" s="100"/>
      <c r="K6" s="281"/>
    </row>
    <row r="7" spans="1:11" s="40" customFormat="1" ht="20.100000000000001" customHeight="1" thickBot="1" x14ac:dyDescent="0.25">
      <c r="A7" s="94" t="s">
        <v>76</v>
      </c>
      <c r="B7" s="134">
        <f>SUM(B8)</f>
        <v>0</v>
      </c>
      <c r="C7" s="134">
        <f t="shared" ref="C7:H7" si="0">SUM(C8)</f>
        <v>0</v>
      </c>
      <c r="D7" s="134">
        <f t="shared" si="0"/>
        <v>0</v>
      </c>
      <c r="E7" s="95">
        <f t="shared" si="0"/>
        <v>0</v>
      </c>
      <c r="F7" s="134">
        <f t="shared" si="0"/>
        <v>0</v>
      </c>
      <c r="G7" s="95">
        <f t="shared" si="0"/>
        <v>0</v>
      </c>
      <c r="H7" s="136">
        <f t="shared" si="0"/>
        <v>0</v>
      </c>
      <c r="I7" s="96" t="str">
        <f>IF((H50&gt;0),H7/H50,"")</f>
        <v/>
      </c>
      <c r="K7" s="281"/>
    </row>
    <row r="8" spans="1:11" ht="20.100000000000001" customHeight="1" thickBot="1" x14ac:dyDescent="0.25">
      <c r="A8" s="102" t="s">
        <v>196</v>
      </c>
      <c r="B8" s="141"/>
      <c r="C8" s="141"/>
      <c r="D8" s="141"/>
      <c r="E8" s="141"/>
      <c r="F8" s="141"/>
      <c r="G8" s="141"/>
      <c r="H8" s="137">
        <f>SUM(B8:G8)</f>
        <v>0</v>
      </c>
      <c r="I8" s="104"/>
      <c r="K8" s="281"/>
    </row>
    <row r="9" spans="1:11" ht="15" customHeight="1" thickBot="1" x14ac:dyDescent="0.25">
      <c r="A9" s="105" t="s">
        <v>120</v>
      </c>
      <c r="B9" s="48"/>
      <c r="C9" s="48"/>
      <c r="D9" s="48"/>
      <c r="E9" s="48"/>
      <c r="F9" s="48"/>
      <c r="G9" s="48"/>
      <c r="H9" s="48"/>
      <c r="I9" s="90" t="str">
        <f>CONCATENATE(LEN(A10),"/",1000)</f>
        <v>0/1000</v>
      </c>
      <c r="K9" s="281"/>
    </row>
    <row r="10" spans="1:11" ht="99.95" customHeight="1" thickBot="1" x14ac:dyDescent="0.25">
      <c r="A10" s="403"/>
      <c r="B10" s="404"/>
      <c r="C10" s="404"/>
      <c r="D10" s="404"/>
      <c r="E10" s="404"/>
      <c r="F10" s="404"/>
      <c r="G10" s="404"/>
      <c r="H10" s="404"/>
      <c r="I10" s="405"/>
      <c r="K10" s="281"/>
    </row>
    <row r="11" spans="1:11" ht="6" customHeight="1" thickBot="1" x14ac:dyDescent="0.25">
      <c r="H11" s="100"/>
      <c r="K11" s="281"/>
    </row>
    <row r="12" spans="1:11" s="40" customFormat="1" ht="20.100000000000001" customHeight="1" thickBot="1" x14ac:dyDescent="0.25">
      <c r="A12" s="94" t="s">
        <v>77</v>
      </c>
      <c r="B12" s="134">
        <f>SUM(B13:B14)</f>
        <v>0</v>
      </c>
      <c r="C12" s="134">
        <f t="shared" ref="C12:G12" si="1">SUM(C13:C14)</f>
        <v>0</v>
      </c>
      <c r="D12" s="134">
        <f t="shared" si="1"/>
        <v>0</v>
      </c>
      <c r="E12" s="134">
        <f t="shared" si="1"/>
        <v>0</v>
      </c>
      <c r="F12" s="134">
        <f t="shared" si="1"/>
        <v>0</v>
      </c>
      <c r="G12" s="134">
        <f t="shared" si="1"/>
        <v>0</v>
      </c>
      <c r="H12" s="136">
        <f>SUM(H13:H14)</f>
        <v>0</v>
      </c>
      <c r="I12" s="96" t="str">
        <f>IF((H50&gt;0),H12/H50,"")</f>
        <v/>
      </c>
      <c r="K12" s="281"/>
    </row>
    <row r="13" spans="1:11" ht="20.100000000000001" customHeight="1" thickBot="1" x14ac:dyDescent="0.25">
      <c r="A13" s="102" t="s">
        <v>119</v>
      </c>
      <c r="B13" s="138"/>
      <c r="C13" s="138"/>
      <c r="D13" s="138"/>
      <c r="E13" s="138"/>
      <c r="F13" s="138"/>
      <c r="G13" s="138"/>
      <c r="H13" s="139">
        <f>SUM(B13:G13)</f>
        <v>0</v>
      </c>
      <c r="I13" s="104"/>
      <c r="K13" s="281"/>
    </row>
    <row r="14" spans="1:11" ht="20.100000000000001" customHeight="1" thickBot="1" x14ac:dyDescent="0.25">
      <c r="A14" s="102" t="s">
        <v>78</v>
      </c>
      <c r="B14" s="135"/>
      <c r="C14" s="135"/>
      <c r="D14" s="135"/>
      <c r="E14" s="135"/>
      <c r="F14" s="135"/>
      <c r="G14" s="135"/>
      <c r="H14" s="137">
        <f>SUM(B14:G14)</f>
        <v>0</v>
      </c>
      <c r="I14" s="104"/>
      <c r="K14" s="281"/>
    </row>
    <row r="15" spans="1:11" ht="15" customHeight="1" thickBot="1" x14ac:dyDescent="0.25">
      <c r="A15" s="105" t="s">
        <v>120</v>
      </c>
      <c r="B15" s="48"/>
      <c r="C15" s="48"/>
      <c r="D15" s="48"/>
      <c r="E15" s="48"/>
      <c r="F15" s="48"/>
      <c r="G15" s="48"/>
      <c r="H15" s="48"/>
      <c r="I15" s="90" t="str">
        <f>CONCATENATE(LEN(A16),"/",1000)</f>
        <v>0/1000</v>
      </c>
      <c r="K15" s="197"/>
    </row>
    <row r="16" spans="1:11" ht="99.95" customHeight="1" thickBot="1" x14ac:dyDescent="0.25">
      <c r="A16" s="406"/>
      <c r="B16" s="407"/>
      <c r="C16" s="407"/>
      <c r="D16" s="407"/>
      <c r="E16" s="407"/>
      <c r="F16" s="407"/>
      <c r="G16" s="407"/>
      <c r="H16" s="407"/>
      <c r="I16" s="408"/>
      <c r="K16" s="205" t="s">
        <v>363</v>
      </c>
    </row>
    <row r="17" spans="1:11" ht="6" customHeight="1" thickBot="1" x14ac:dyDescent="0.25">
      <c r="H17" s="100"/>
      <c r="K17" s="197"/>
    </row>
    <row r="18" spans="1:11" s="40" customFormat="1" ht="20.100000000000001" customHeight="1" thickBot="1" x14ac:dyDescent="0.25">
      <c r="A18" s="94" t="s">
        <v>79</v>
      </c>
      <c r="B18" s="134">
        <f>SUM(B19)</f>
        <v>0</v>
      </c>
      <c r="C18" s="134">
        <f t="shared" ref="C18:H18" si="2">SUM(C19)</f>
        <v>0</v>
      </c>
      <c r="D18" s="95">
        <f t="shared" si="2"/>
        <v>0</v>
      </c>
      <c r="E18" s="134">
        <f t="shared" si="2"/>
        <v>0</v>
      </c>
      <c r="F18" s="95">
        <f t="shared" si="2"/>
        <v>0</v>
      </c>
      <c r="G18" s="134">
        <f t="shared" si="2"/>
        <v>0</v>
      </c>
      <c r="H18" s="136">
        <f t="shared" si="2"/>
        <v>0</v>
      </c>
      <c r="I18" s="96" t="str">
        <f>IF((H50&gt;0),H18/H50,"")</f>
        <v/>
      </c>
      <c r="K18" s="281" t="s">
        <v>362</v>
      </c>
    </row>
    <row r="19" spans="1:11" ht="20.100000000000001" customHeight="1" thickBot="1" x14ac:dyDescent="0.25">
      <c r="A19" s="140" t="s">
        <v>195</v>
      </c>
      <c r="B19" s="160">
        <f t="shared" ref="B19:G19" si="3">B12*0.15</f>
        <v>0</v>
      </c>
      <c r="C19" s="160">
        <f t="shared" si="3"/>
        <v>0</v>
      </c>
      <c r="D19" s="161">
        <f t="shared" si="3"/>
        <v>0</v>
      </c>
      <c r="E19" s="160">
        <f t="shared" si="3"/>
        <v>0</v>
      </c>
      <c r="F19" s="161">
        <f t="shared" si="3"/>
        <v>0</v>
      </c>
      <c r="G19" s="160">
        <f t="shared" si="3"/>
        <v>0</v>
      </c>
      <c r="H19" s="142">
        <f>SUM(B19:G19)</f>
        <v>0</v>
      </c>
      <c r="I19" s="143"/>
      <c r="K19" s="281"/>
    </row>
    <row r="20" spans="1:11" ht="6" customHeight="1" thickBot="1" x14ac:dyDescent="0.25">
      <c r="H20" s="130"/>
      <c r="I20" s="106"/>
      <c r="K20" s="281"/>
    </row>
    <row r="21" spans="1:11" s="40" customFormat="1" ht="20.100000000000001" customHeight="1" thickBot="1" x14ac:dyDescent="0.25">
      <c r="A21" s="94" t="s">
        <v>367</v>
      </c>
      <c r="B21" s="134">
        <f>SUM(B22:B24)</f>
        <v>0</v>
      </c>
      <c r="C21" s="134">
        <f t="shared" ref="C21:G21" si="4">SUM(C22:C24)</f>
        <v>0</v>
      </c>
      <c r="D21" s="134">
        <f t="shared" si="4"/>
        <v>0</v>
      </c>
      <c r="E21" s="134">
        <f t="shared" si="4"/>
        <v>0</v>
      </c>
      <c r="F21" s="134">
        <f t="shared" si="4"/>
        <v>0</v>
      </c>
      <c r="G21" s="134">
        <f t="shared" si="4"/>
        <v>0</v>
      </c>
      <c r="H21" s="136">
        <f>SUM(H22:H24)</f>
        <v>0</v>
      </c>
      <c r="I21" s="96" t="str">
        <f>IF((H50&gt;0),H21/H50,"")</f>
        <v/>
      </c>
      <c r="K21" s="281"/>
    </row>
    <row r="22" spans="1:11" ht="20.100000000000001" customHeight="1" thickBot="1" x14ac:dyDescent="0.25">
      <c r="A22" s="102" t="s">
        <v>102</v>
      </c>
      <c r="B22" s="138"/>
      <c r="C22" s="138"/>
      <c r="D22" s="138"/>
      <c r="E22" s="138"/>
      <c r="F22" s="138"/>
      <c r="G22" s="138"/>
      <c r="H22" s="139">
        <f>SUM(B22:G22)</f>
        <v>0</v>
      </c>
      <c r="I22" s="104"/>
      <c r="K22" s="281"/>
    </row>
    <row r="23" spans="1:11" ht="20.100000000000001" customHeight="1" thickBot="1" x14ac:dyDescent="0.25">
      <c r="A23" s="102" t="s">
        <v>368</v>
      </c>
      <c r="B23" s="138"/>
      <c r="C23" s="138"/>
      <c r="D23" s="138"/>
      <c r="E23" s="138"/>
      <c r="F23" s="138"/>
      <c r="G23" s="138"/>
      <c r="H23" s="139">
        <f t="shared" ref="H23:H24" si="5">SUM(B23:G23)</f>
        <v>0</v>
      </c>
      <c r="I23" s="104"/>
      <c r="K23" s="281"/>
    </row>
    <row r="24" spans="1:11" ht="20.100000000000001" customHeight="1" thickBot="1" x14ac:dyDescent="0.25">
      <c r="A24" s="102" t="s">
        <v>103</v>
      </c>
      <c r="B24" s="135"/>
      <c r="C24" s="135"/>
      <c r="D24" s="135"/>
      <c r="E24" s="135"/>
      <c r="F24" s="135"/>
      <c r="G24" s="135"/>
      <c r="H24" s="139">
        <f t="shared" si="5"/>
        <v>0</v>
      </c>
      <c r="I24" s="104"/>
      <c r="K24" s="281"/>
    </row>
    <row r="25" spans="1:11" ht="15" customHeight="1" thickBot="1" x14ac:dyDescent="0.25">
      <c r="A25" s="105" t="s">
        <v>120</v>
      </c>
      <c r="B25" s="48"/>
      <c r="C25" s="48"/>
      <c r="D25" s="48"/>
      <c r="E25" s="48"/>
      <c r="F25" s="48"/>
      <c r="G25" s="48"/>
      <c r="H25" s="48"/>
      <c r="I25" s="90" t="str">
        <f>CONCATENATE(LEN(A26),"/",1000)</f>
        <v>0/1000</v>
      </c>
      <c r="K25" s="197"/>
    </row>
    <row r="26" spans="1:11" ht="99.95" customHeight="1" thickBot="1" x14ac:dyDescent="0.25">
      <c r="A26" s="409"/>
      <c r="B26" s="410"/>
      <c r="C26" s="410"/>
      <c r="D26" s="410"/>
      <c r="E26" s="410"/>
      <c r="F26" s="410"/>
      <c r="G26" s="410"/>
      <c r="H26" s="410"/>
      <c r="I26" s="411"/>
      <c r="K26" s="205" t="s">
        <v>360</v>
      </c>
    </row>
    <row r="27" spans="1:11" ht="6" customHeight="1" thickBot="1" x14ac:dyDescent="0.25">
      <c r="H27" s="100"/>
      <c r="K27" s="197"/>
    </row>
    <row r="28" spans="1:11" s="40" customFormat="1" ht="20.100000000000001" customHeight="1" thickBot="1" x14ac:dyDescent="0.25">
      <c r="A28" s="94" t="s">
        <v>80</v>
      </c>
      <c r="B28" s="134">
        <f>SUM(B29:B34)</f>
        <v>0</v>
      </c>
      <c r="C28" s="134">
        <f t="shared" ref="C28:G28" si="6">SUM(C29:C34)</f>
        <v>0</v>
      </c>
      <c r="D28" s="134">
        <f t="shared" si="6"/>
        <v>0</v>
      </c>
      <c r="E28" s="134">
        <f t="shared" si="6"/>
        <v>0</v>
      </c>
      <c r="F28" s="134">
        <f t="shared" si="6"/>
        <v>0</v>
      </c>
      <c r="G28" s="134">
        <f t="shared" si="6"/>
        <v>0</v>
      </c>
      <c r="H28" s="136">
        <f>SUM(H29:H34)</f>
        <v>0</v>
      </c>
      <c r="I28" s="96" t="str">
        <f>IF((H50&gt;0),H28/H50,"")</f>
        <v/>
      </c>
      <c r="K28" s="281" t="s">
        <v>369</v>
      </c>
    </row>
    <row r="29" spans="1:11" ht="20.100000000000001" customHeight="1" thickBot="1" x14ac:dyDescent="0.25">
      <c r="A29" s="102" t="s">
        <v>104</v>
      </c>
      <c r="B29" s="138"/>
      <c r="C29" s="138"/>
      <c r="D29" s="138"/>
      <c r="E29" s="138"/>
      <c r="F29" s="138"/>
      <c r="G29" s="138"/>
      <c r="H29" s="139">
        <f>SUM(B29:G29)</f>
        <v>0</v>
      </c>
      <c r="I29" s="104"/>
      <c r="K29" s="281"/>
    </row>
    <row r="30" spans="1:11" ht="20.100000000000001" customHeight="1" thickBot="1" x14ac:dyDescent="0.25">
      <c r="A30" s="102" t="s">
        <v>182</v>
      </c>
      <c r="B30" s="138"/>
      <c r="C30" s="138"/>
      <c r="D30" s="138"/>
      <c r="E30" s="138"/>
      <c r="F30" s="138"/>
      <c r="G30" s="138"/>
      <c r="H30" s="139">
        <f t="shared" ref="H30:H34" si="7">SUM(B30:G30)</f>
        <v>0</v>
      </c>
      <c r="I30" s="104"/>
      <c r="K30" s="281"/>
    </row>
    <row r="31" spans="1:11" ht="20.100000000000001" customHeight="1" thickBot="1" x14ac:dyDescent="0.25">
      <c r="A31" s="102" t="s">
        <v>108</v>
      </c>
      <c r="B31" s="138"/>
      <c r="C31" s="138"/>
      <c r="D31" s="138"/>
      <c r="E31" s="138"/>
      <c r="F31" s="138"/>
      <c r="G31" s="138"/>
      <c r="H31" s="139">
        <f t="shared" si="7"/>
        <v>0</v>
      </c>
      <c r="I31" s="104"/>
      <c r="K31" s="281"/>
    </row>
    <row r="32" spans="1:11" ht="20.100000000000001" customHeight="1" thickBot="1" x14ac:dyDescent="0.25">
      <c r="A32" s="102" t="s">
        <v>183</v>
      </c>
      <c r="B32" s="248">
        <v>0</v>
      </c>
      <c r="C32" s="248">
        <v>0</v>
      </c>
      <c r="D32" s="248">
        <v>0</v>
      </c>
      <c r="E32" s="248">
        <v>0</v>
      </c>
      <c r="F32" s="248">
        <v>0</v>
      </c>
      <c r="G32" s="248">
        <v>0</v>
      </c>
      <c r="H32" s="139">
        <f t="shared" si="7"/>
        <v>0</v>
      </c>
      <c r="I32" s="104"/>
      <c r="K32" s="197"/>
    </row>
    <row r="33" spans="1:11" ht="30" customHeight="1" thickBot="1" x14ac:dyDescent="0.25">
      <c r="A33" s="107" t="s">
        <v>106</v>
      </c>
      <c r="B33" s="138"/>
      <c r="C33" s="138"/>
      <c r="D33" s="138"/>
      <c r="E33" s="138"/>
      <c r="F33" s="138"/>
      <c r="G33" s="138"/>
      <c r="H33" s="139">
        <f t="shared" si="7"/>
        <v>0</v>
      </c>
      <c r="I33" s="104"/>
      <c r="K33" s="281" t="s">
        <v>361</v>
      </c>
    </row>
    <row r="34" spans="1:11" ht="20.100000000000001" customHeight="1" thickBot="1" x14ac:dyDescent="0.25">
      <c r="A34" s="102" t="s">
        <v>105</v>
      </c>
      <c r="B34" s="135"/>
      <c r="C34" s="135"/>
      <c r="D34" s="135"/>
      <c r="E34" s="135"/>
      <c r="F34" s="135"/>
      <c r="G34" s="135"/>
      <c r="H34" s="139">
        <f t="shared" si="7"/>
        <v>0</v>
      </c>
      <c r="I34" s="104"/>
      <c r="K34" s="281"/>
    </row>
    <row r="35" spans="1:11" ht="15" customHeight="1" thickBot="1" x14ac:dyDescent="0.25">
      <c r="A35" s="105" t="s">
        <v>120</v>
      </c>
      <c r="B35" s="48"/>
      <c r="C35" s="48"/>
      <c r="D35" s="48"/>
      <c r="E35" s="48"/>
      <c r="F35" s="48"/>
      <c r="G35" s="48"/>
      <c r="H35" s="48"/>
      <c r="I35" s="90" t="str">
        <f>CONCATENATE(LEN(A36),"/",1000)</f>
        <v>0/1000</v>
      </c>
      <c r="K35" s="281"/>
    </row>
    <row r="36" spans="1:11" ht="99.95" customHeight="1" thickBot="1" x14ac:dyDescent="0.25">
      <c r="A36" s="402"/>
      <c r="B36" s="402"/>
      <c r="C36" s="402"/>
      <c r="D36" s="402"/>
      <c r="E36" s="402"/>
      <c r="F36" s="402"/>
      <c r="G36" s="402"/>
      <c r="H36" s="402"/>
      <c r="I36" s="402"/>
      <c r="K36" s="281"/>
    </row>
    <row r="37" spans="1:11" ht="6" customHeight="1" thickBot="1" x14ac:dyDescent="0.25">
      <c r="H37" s="100"/>
      <c r="K37" s="281"/>
    </row>
    <row r="38" spans="1:11" s="40" customFormat="1" ht="20.100000000000001" customHeight="1" thickBot="1" x14ac:dyDescent="0.25">
      <c r="A38" s="94" t="s">
        <v>81</v>
      </c>
      <c r="B38" s="134">
        <f>SUM(B39:B40)</f>
        <v>0</v>
      </c>
      <c r="C38" s="134">
        <f t="shared" ref="C38:G38" si="8">SUM(C39:C40)</f>
        <v>0</v>
      </c>
      <c r="D38" s="134">
        <f t="shared" si="8"/>
        <v>0</v>
      </c>
      <c r="E38" s="134">
        <f t="shared" si="8"/>
        <v>0</v>
      </c>
      <c r="F38" s="134">
        <f t="shared" si="8"/>
        <v>0</v>
      </c>
      <c r="G38" s="134">
        <f t="shared" si="8"/>
        <v>0</v>
      </c>
      <c r="H38" s="136">
        <f>SUM(H39:H40)</f>
        <v>0</v>
      </c>
      <c r="I38" s="96" t="str">
        <f>IF((H50&gt;0),H38/H50,"")</f>
        <v/>
      </c>
      <c r="K38" s="281"/>
    </row>
    <row r="39" spans="1:11" ht="20.100000000000001" customHeight="1" thickBot="1" x14ac:dyDescent="0.25">
      <c r="A39" s="102" t="s">
        <v>370</v>
      </c>
      <c r="B39" s="138"/>
      <c r="C39" s="138"/>
      <c r="D39" s="138"/>
      <c r="E39" s="138"/>
      <c r="F39" s="138"/>
      <c r="G39" s="138"/>
      <c r="H39" s="139">
        <f>SUM(B39:G39)</f>
        <v>0</v>
      </c>
      <c r="I39" s="104"/>
      <c r="K39" s="281"/>
    </row>
    <row r="40" spans="1:11" ht="20.100000000000001" customHeight="1" thickBot="1" x14ac:dyDescent="0.25">
      <c r="A40" s="102" t="s">
        <v>371</v>
      </c>
      <c r="B40" s="135"/>
      <c r="C40" s="135"/>
      <c r="D40" s="135"/>
      <c r="E40" s="135"/>
      <c r="F40" s="135"/>
      <c r="G40" s="135"/>
      <c r="H40" s="137">
        <f>SUM(B40:G40)</f>
        <v>0</v>
      </c>
      <c r="I40" s="104"/>
      <c r="K40" s="281"/>
    </row>
    <row r="41" spans="1:11" ht="15" customHeight="1" thickBot="1" x14ac:dyDescent="0.25">
      <c r="A41" s="105" t="s">
        <v>120</v>
      </c>
      <c r="B41" s="48"/>
      <c r="C41" s="48"/>
      <c r="D41" s="48"/>
      <c r="E41" s="48"/>
      <c r="F41" s="48"/>
      <c r="G41" s="48"/>
      <c r="H41" s="48"/>
      <c r="I41" s="90" t="str">
        <f>CONCATENATE(LEN(A42),"/",1000)</f>
        <v>0/1000</v>
      </c>
      <c r="K41" s="281"/>
    </row>
    <row r="42" spans="1:11" ht="99.95" customHeight="1" thickBot="1" x14ac:dyDescent="0.25">
      <c r="A42" s="402"/>
      <c r="B42" s="402"/>
      <c r="C42" s="402"/>
      <c r="D42" s="402"/>
      <c r="E42" s="402"/>
      <c r="F42" s="402"/>
      <c r="G42" s="402"/>
      <c r="H42" s="402"/>
      <c r="I42" s="402"/>
      <c r="K42" s="281"/>
    </row>
    <row r="43" spans="1:11" ht="6" customHeight="1" thickBot="1" x14ac:dyDescent="0.25">
      <c r="H43" s="100"/>
      <c r="K43" s="197"/>
    </row>
    <row r="44" spans="1:11" s="40" customFormat="1" ht="20.100000000000001" customHeight="1" thickBot="1" x14ac:dyDescent="0.25">
      <c r="A44" s="94" t="s">
        <v>82</v>
      </c>
      <c r="B44" s="134">
        <f>SUM(B45:B46)</f>
        <v>0</v>
      </c>
      <c r="C44" s="134">
        <f t="shared" ref="C44:G44" si="9">SUM(C45:C46)</f>
        <v>0</v>
      </c>
      <c r="D44" s="134">
        <f t="shared" si="9"/>
        <v>0</v>
      </c>
      <c r="E44" s="134">
        <f t="shared" si="9"/>
        <v>0</v>
      </c>
      <c r="F44" s="134">
        <f t="shared" si="9"/>
        <v>0</v>
      </c>
      <c r="G44" s="134">
        <f t="shared" si="9"/>
        <v>0</v>
      </c>
      <c r="H44" s="136">
        <f>SUM(H45:H46)</f>
        <v>0</v>
      </c>
      <c r="I44" s="96" t="str">
        <f>IF((H50&gt;0),H44/H50,"")</f>
        <v/>
      </c>
      <c r="K44" s="281" t="s">
        <v>364</v>
      </c>
    </row>
    <row r="45" spans="1:11" ht="30" customHeight="1" thickBot="1" x14ac:dyDescent="0.25">
      <c r="A45" s="107" t="s">
        <v>107</v>
      </c>
      <c r="B45" s="138"/>
      <c r="C45" s="138"/>
      <c r="D45" s="138"/>
      <c r="E45" s="138"/>
      <c r="F45" s="138"/>
      <c r="G45" s="138"/>
      <c r="H45" s="139">
        <f>SUM(B45:G45)</f>
        <v>0</v>
      </c>
      <c r="I45" s="104"/>
      <c r="K45" s="281"/>
    </row>
    <row r="46" spans="1:11" ht="20.100000000000001" customHeight="1" thickBot="1" x14ac:dyDescent="0.25">
      <c r="A46" s="107" t="s">
        <v>83</v>
      </c>
      <c r="B46" s="135"/>
      <c r="C46" s="135"/>
      <c r="D46" s="135"/>
      <c r="E46" s="135"/>
      <c r="F46" s="135"/>
      <c r="G46" s="135"/>
      <c r="H46" s="137">
        <f>SUM(B46:G46)</f>
        <v>0</v>
      </c>
      <c r="I46" s="104"/>
      <c r="K46" s="281"/>
    </row>
    <row r="47" spans="1:11" ht="15" customHeight="1" thickBot="1" x14ac:dyDescent="0.25">
      <c r="A47" s="105" t="s">
        <v>120</v>
      </c>
      <c r="B47" s="48"/>
      <c r="C47" s="48"/>
      <c r="D47" s="48"/>
      <c r="E47" s="48"/>
      <c r="F47" s="48"/>
      <c r="G47" s="48"/>
      <c r="H47" s="48"/>
      <c r="I47" s="90" t="str">
        <f>CONCATENATE(LEN(A48),"/",1000)</f>
        <v>0/1000</v>
      </c>
      <c r="K47" s="281"/>
    </row>
    <row r="48" spans="1:11" ht="99.95" customHeight="1" thickBot="1" x14ac:dyDescent="0.25">
      <c r="A48" s="402"/>
      <c r="B48" s="402"/>
      <c r="C48" s="402"/>
      <c r="D48" s="402"/>
      <c r="E48" s="402"/>
      <c r="F48" s="402"/>
      <c r="G48" s="402"/>
      <c r="H48" s="402"/>
      <c r="I48" s="402"/>
      <c r="K48" s="281"/>
    </row>
    <row r="49" spans="1:11" ht="8.1" customHeight="1" thickBot="1" x14ac:dyDescent="0.25"/>
    <row r="50" spans="1:11" s="40" customFormat="1" ht="20.100000000000001" customHeight="1" thickBot="1" x14ac:dyDescent="0.25">
      <c r="A50" s="97" t="s">
        <v>74</v>
      </c>
      <c r="B50" s="148">
        <f t="shared" ref="B50:H50" si="10">SUM(B7,B12,B18,B21,B28,B38,B44)</f>
        <v>0</v>
      </c>
      <c r="C50" s="148">
        <f t="shared" si="10"/>
        <v>0</v>
      </c>
      <c r="D50" s="148">
        <f t="shared" si="10"/>
        <v>0</v>
      </c>
      <c r="E50" s="148">
        <f t="shared" si="10"/>
        <v>0</v>
      </c>
      <c r="F50" s="148">
        <f t="shared" si="10"/>
        <v>0</v>
      </c>
      <c r="G50" s="148">
        <f t="shared" si="10"/>
        <v>0</v>
      </c>
      <c r="H50" s="149">
        <f t="shared" si="10"/>
        <v>0</v>
      </c>
      <c r="I50" s="98" t="str">
        <f>IF((H50&gt;0),H50/H50,"")</f>
        <v/>
      </c>
      <c r="K50" s="281" t="s">
        <v>365</v>
      </c>
    </row>
    <row r="51" spans="1:11" ht="8.1" customHeight="1" thickBot="1" x14ac:dyDescent="0.25">
      <c r="K51" s="281"/>
    </row>
    <row r="52" spans="1:11" s="40" customFormat="1" ht="20.100000000000001" customHeight="1" thickBot="1" x14ac:dyDescent="0.25">
      <c r="A52" s="162" t="s">
        <v>285</v>
      </c>
      <c r="B52" s="171"/>
      <c r="C52" s="172"/>
      <c r="D52" s="171"/>
      <c r="E52" s="172"/>
      <c r="F52" s="171"/>
      <c r="G52" s="172"/>
      <c r="H52" s="163"/>
      <c r="I52" s="164"/>
      <c r="K52" s="281"/>
    </row>
    <row r="53" spans="1:11" s="40" customFormat="1" ht="20.100000000000001" customHeight="1" thickBot="1" x14ac:dyDescent="0.25">
      <c r="A53" s="126" t="s">
        <v>289</v>
      </c>
      <c r="B53" s="144" t="str">
        <f t="shared" ref="B53:G53" si="11">IF(ISBLANK(B52),"",ROUNDDOWN(B50*B52/100,2))</f>
        <v/>
      </c>
      <c r="C53" s="144" t="str">
        <f t="shared" si="11"/>
        <v/>
      </c>
      <c r="D53" s="144" t="str">
        <f t="shared" si="11"/>
        <v/>
      </c>
      <c r="E53" s="144" t="str">
        <f t="shared" si="11"/>
        <v/>
      </c>
      <c r="F53" s="144" t="str">
        <f t="shared" si="11"/>
        <v/>
      </c>
      <c r="G53" s="144" t="str">
        <f t="shared" si="11"/>
        <v/>
      </c>
      <c r="H53" s="145">
        <f>SUM(B53:G53)</f>
        <v>0</v>
      </c>
      <c r="I53" s="127"/>
      <c r="K53" s="281"/>
    </row>
    <row r="54" spans="1:11" ht="8.1" customHeight="1" thickBot="1" x14ac:dyDescent="0.25">
      <c r="K54" s="281"/>
    </row>
    <row r="55" spans="1:11" s="40" customFormat="1" ht="20.100000000000001" customHeight="1" thickBot="1" x14ac:dyDescent="0.25">
      <c r="A55" s="162" t="s">
        <v>313</v>
      </c>
      <c r="B55" s="165" t="str">
        <f>IF(ISBLANK(B52),"",B52/100-B57)</f>
        <v/>
      </c>
      <c r="C55" s="165" t="str">
        <f t="shared" ref="C55:G55" si="12">IF(ISBLANK(C52),"",C52/100-C57)</f>
        <v/>
      </c>
      <c r="D55" s="165" t="str">
        <f t="shared" si="12"/>
        <v/>
      </c>
      <c r="E55" s="165" t="str">
        <f t="shared" si="12"/>
        <v/>
      </c>
      <c r="F55" s="165" t="str">
        <f t="shared" si="12"/>
        <v/>
      </c>
      <c r="G55" s="165" t="str">
        <f t="shared" si="12"/>
        <v/>
      </c>
      <c r="H55" s="166" t="str">
        <f>IF(H50&gt;0,(ROUNDUP(H56/H50,2)),"")</f>
        <v/>
      </c>
      <c r="I55" s="167"/>
      <c r="K55" s="281"/>
    </row>
    <row r="56" spans="1:11" ht="20.100000000000001" customHeight="1" thickBot="1" x14ac:dyDescent="0.25">
      <c r="A56" s="81" t="s">
        <v>287</v>
      </c>
      <c r="B56" s="146" t="str">
        <f t="shared" ref="B56:G56" si="13">IF(ISBLANK(B52),"",ROUNDDOWN(B53-B58,2))</f>
        <v/>
      </c>
      <c r="C56" s="146" t="str">
        <f t="shared" si="13"/>
        <v/>
      </c>
      <c r="D56" s="146" t="str">
        <f t="shared" si="13"/>
        <v/>
      </c>
      <c r="E56" s="146" t="str">
        <f t="shared" si="13"/>
        <v/>
      </c>
      <c r="F56" s="146" t="str">
        <f t="shared" si="13"/>
        <v/>
      </c>
      <c r="G56" s="146" t="str">
        <f t="shared" si="13"/>
        <v/>
      </c>
      <c r="H56" s="147">
        <f>SUM(B56:G56)</f>
        <v>0</v>
      </c>
      <c r="I56" s="83"/>
      <c r="K56" s="281"/>
    </row>
    <row r="57" spans="1:11" s="40" customFormat="1" ht="20.100000000000001" customHeight="1" thickBot="1" x14ac:dyDescent="0.25">
      <c r="A57" s="162" t="s">
        <v>314</v>
      </c>
      <c r="B57" s="165" t="str">
        <f>IF(ISBLANK(B52),"",VLOOKUP('5.11 Project6'!F13,'Hidden data'!$F$18:$I$26,3,))</f>
        <v/>
      </c>
      <c r="C57" s="168" t="str">
        <f>IF(ISBLANK(C52),"",VLOOKUP('5.11 Project6'!F14,'Hidden data'!$F$18:$I$26,3,))</f>
        <v/>
      </c>
      <c r="D57" s="165" t="str">
        <f>IF(ISBLANK(D52),"",VLOOKUP('5.11 Project6'!F15,'Hidden data'!$F$18:$I$26,3,))</f>
        <v/>
      </c>
      <c r="E57" s="168" t="str">
        <f>IF(ISBLANK(E52),"",VLOOKUP('5.11 Project6'!F16,'Hidden data'!$F$18:$I$26,3,))</f>
        <v/>
      </c>
      <c r="F57" s="165" t="str">
        <f>IF(ISBLANK(F52),"",VLOOKUP('5.11 Project6'!F17,'Hidden data'!$F$18:$I$26,3,))</f>
        <v/>
      </c>
      <c r="G57" s="168" t="str">
        <f>IF(ISBLANK(G52),"",VLOOKUP('5.11 Project6'!F18,'Hidden data'!$F$18:$I$26,3,))</f>
        <v/>
      </c>
      <c r="H57" s="166" t="str">
        <f>IF(H50&gt;0,(ROUNDDOWN(H58/H50,2))," ")</f>
        <v xml:space="preserve"> </v>
      </c>
      <c r="I57" s="167"/>
      <c r="K57" s="281"/>
    </row>
    <row r="58" spans="1:11" ht="20.100000000000001" customHeight="1" thickBot="1" x14ac:dyDescent="0.25">
      <c r="A58" s="81" t="s">
        <v>288</v>
      </c>
      <c r="B58" s="146" t="str">
        <f>IF((ISBLANK(B52)),"",ROUNDDOWN((B50*B57),2))</f>
        <v/>
      </c>
      <c r="C58" s="146" t="str">
        <f t="shared" ref="C58:G58" si="14">IF((ISBLANK(C52)),"",ROUNDDOWN((C50*C57),2))</f>
        <v/>
      </c>
      <c r="D58" s="146" t="str">
        <f t="shared" si="14"/>
        <v/>
      </c>
      <c r="E58" s="146" t="str">
        <f t="shared" si="14"/>
        <v/>
      </c>
      <c r="F58" s="146" t="str">
        <f t="shared" si="14"/>
        <v/>
      </c>
      <c r="G58" s="146" t="str">
        <f t="shared" si="14"/>
        <v/>
      </c>
      <c r="H58" s="147">
        <f>SUM(B58:G58)</f>
        <v>0</v>
      </c>
      <c r="I58" s="83"/>
      <c r="K58" s="281"/>
    </row>
    <row r="59" spans="1:11" ht="8.1" customHeight="1" thickBot="1" x14ac:dyDescent="0.25"/>
    <row r="60" spans="1:11" s="40" customFormat="1" ht="20.100000000000001" customHeight="1" thickBot="1" x14ac:dyDescent="0.25">
      <c r="A60" s="162" t="s">
        <v>286</v>
      </c>
      <c r="B60" s="169" t="str">
        <f t="shared" ref="B60:G60" si="15">IF(ISBLANK(B52),"",100-B52)</f>
        <v/>
      </c>
      <c r="C60" s="170" t="str">
        <f t="shared" si="15"/>
        <v/>
      </c>
      <c r="D60" s="169" t="str">
        <f t="shared" si="15"/>
        <v/>
      </c>
      <c r="E60" s="169" t="str">
        <f t="shared" si="15"/>
        <v/>
      </c>
      <c r="F60" s="170" t="str">
        <f t="shared" si="15"/>
        <v/>
      </c>
      <c r="G60" s="169" t="str">
        <f t="shared" si="15"/>
        <v/>
      </c>
      <c r="H60" s="166" t="str">
        <f>IF(H50&gt;0,(ROUNDUP(H61/H50,2)),"")</f>
        <v/>
      </c>
      <c r="I60" s="164"/>
      <c r="K60" s="401" t="s">
        <v>373</v>
      </c>
    </row>
    <row r="61" spans="1:11" s="40" customFormat="1" ht="20.100000000000001" customHeight="1" thickBot="1" x14ac:dyDescent="0.25">
      <c r="A61" s="126" t="s">
        <v>50</v>
      </c>
      <c r="B61" s="144" t="str">
        <f t="shared" ref="B61:G61" si="16">IF(ISBLANK(B52),"",ROUNDUP(B50-B53,2))</f>
        <v/>
      </c>
      <c r="C61" s="144" t="str">
        <f t="shared" si="16"/>
        <v/>
      </c>
      <c r="D61" s="144" t="str">
        <f t="shared" si="16"/>
        <v/>
      </c>
      <c r="E61" s="144" t="str">
        <f t="shared" si="16"/>
        <v/>
      </c>
      <c r="F61" s="144" t="str">
        <f t="shared" si="16"/>
        <v/>
      </c>
      <c r="G61" s="144" t="str">
        <f t="shared" si="16"/>
        <v/>
      </c>
      <c r="H61" s="144">
        <f>SUM(B61:G61)</f>
        <v>0</v>
      </c>
      <c r="I61" s="127"/>
      <c r="K61" s="401"/>
    </row>
    <row r="62" spans="1:11" ht="6" customHeight="1" thickBot="1" x14ac:dyDescent="0.25">
      <c r="H62" s="100"/>
      <c r="K62" s="401"/>
    </row>
    <row r="63" spans="1:11" ht="12" customHeight="1" thickBot="1" x14ac:dyDescent="0.25">
      <c r="K63" s="401"/>
    </row>
    <row r="64" spans="1:11" ht="12" customHeight="1" thickBot="1" x14ac:dyDescent="0.25">
      <c r="C64" s="108"/>
      <c r="D64" s="108"/>
      <c r="F64" s="108"/>
      <c r="K64" s="401"/>
    </row>
    <row r="65" spans="11:11" ht="12" customHeight="1" thickBot="1" x14ac:dyDescent="0.25">
      <c r="K65" s="401"/>
    </row>
    <row r="66" spans="11:11" ht="12" customHeight="1" thickBot="1" x14ac:dyDescent="0.25">
      <c r="K66" s="401"/>
    </row>
    <row r="67" spans="11:11" ht="12" customHeight="1" thickBot="1" x14ac:dyDescent="0.25">
      <c r="K67" s="401"/>
    </row>
    <row r="68" spans="11:11" ht="12" customHeight="1" thickBot="1" x14ac:dyDescent="0.25">
      <c r="K68" s="401"/>
    </row>
    <row r="69" spans="11:11" ht="12" customHeight="1" thickBot="1" x14ac:dyDescent="0.25">
      <c r="K69" s="401"/>
    </row>
  </sheetData>
  <sheetProtection password="C721" sheet="1" objects="1" scenarios="1" selectLockedCells="1"/>
  <mergeCells count="13">
    <mergeCell ref="A48:I48"/>
    <mergeCell ref="A10:I10"/>
    <mergeCell ref="A16:I16"/>
    <mergeCell ref="A26:I26"/>
    <mergeCell ref="A36:I36"/>
    <mergeCell ref="A42:I42"/>
    <mergeCell ref="K50:K58"/>
    <mergeCell ref="K60:K69"/>
    <mergeCell ref="K5:K14"/>
    <mergeCell ref="K18:K24"/>
    <mergeCell ref="K28:K31"/>
    <mergeCell ref="K33:K42"/>
    <mergeCell ref="K44:K48"/>
  </mergeCells>
  <conditionalFormatting sqref="A10 A16:E16 A26:E26 A36:E36 A42:E42 A48:E48 H48:I48 H42:I42 H36:I36 H26:I26 H16:I16 B19:G19 B8:G8 B13:G14 B22:G24 B29:G34 B39:G40 B45:G46">
    <cfRule type="notContainsBlanks" dxfId="26" priority="3">
      <formula>LEN(TRIM(A8))&gt;0</formula>
    </cfRule>
  </conditionalFormatting>
  <dataValidations count="3">
    <dataValidation type="textLength" operator="lessThanOrEqual" allowBlank="1" showInputMessage="1" showErrorMessage="1" errorTitle="Character limit!" error="Maximum number of characters is 500." sqref="A48:I48 A42:I42 A36:I36 A26:I26 A16:I16 A10:I10">
      <formula1>1000</formula1>
    </dataValidation>
    <dataValidation type="list" allowBlank="1" showInputMessage="1" showErrorMessage="1" sqref="B52:G52">
      <formula1>INTPU</formula1>
    </dataValidation>
    <dataValidation type="list" allowBlank="1" showInputMessage="1" showErrorMessage="1" sqref="B5:G5">
      <formula1>VAT</formula1>
    </dataValidation>
  </dataValidations>
  <pageMargins left="0.70866141732283472" right="0.70866141732283472" top="0.74803149606299213" bottom="0.74803149606299213" header="0.31496062992125984" footer="0.31496062992125984"/>
  <pageSetup paperSize="9" scale="79" fitToHeight="0" orientation="landscape" r:id="rId1"/>
  <rowBreaks count="2" manualBreakCount="2">
    <brk id="24" max="16383" man="1"/>
    <brk id="43" max="16383" man="1"/>
  </rowBreaks>
  <ignoredErrors>
    <ignoredError sqref="H57" formula="1"/>
  </ignoredErrors>
  <extLst>
    <ext xmlns:x14="http://schemas.microsoft.com/office/spreadsheetml/2009/9/main" uri="{78C0D931-6437-407d-A8EE-F0AAD7539E65}">
      <x14:conditionalFormattings>
        <x14:conditionalFormatting xmlns:xm="http://schemas.microsoft.com/office/excel/2006/main">
          <x14:cfRule type="notContainsBlanks" priority="1" id="{F61AAA5F-A2D1-4572-A3CF-881449E30DB9}">
            <xm:f>LEN(TRIM('5.16 Budget8'!F16))&gt;0</xm:f>
            <x14:dxf>
              <fill>
                <patternFill patternType="none">
                  <bgColor auto="1"/>
                </patternFill>
              </fill>
            </x14:dxf>
          </x14:cfRule>
          <xm:sqref>F16:G16 F26:G26 F36:G36 F42:G42 F48:G48</xm:sqref>
        </x14:conditionalFormatting>
        <x14:conditionalFormatting xmlns:xm="http://schemas.microsoft.com/office/excel/2006/main">
          <x14:cfRule type="expression" priority="4" id="{AD5224A5-D9E9-4642-AF81-129E29B5E479}">
            <xm:f>$H$50&gt;VLOOKUP('5.11 Project6'!$F$7,'Hidden data'!$C$18:$D$24,2,)</xm:f>
            <x14:dxf>
              <font>
                <color rgb="FFFF0000"/>
              </font>
            </x14:dxf>
          </x14:cfRule>
          <xm:sqref>H50</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zoomScale="115" zoomScaleNormal="115" workbookViewId="0">
      <selection activeCell="A5" sqref="A5:I5"/>
    </sheetView>
  </sheetViews>
  <sheetFormatPr defaultRowHeight="12.75" x14ac:dyDescent="0.2"/>
  <cols>
    <col min="1" max="4" width="10.7109375" style="124" customWidth="1"/>
    <col min="5" max="5" width="2.7109375" style="124" customWidth="1"/>
    <col min="6" max="7" width="10.7109375" style="124" customWidth="1"/>
    <col min="8" max="8" width="6.7109375" style="124" customWidth="1"/>
    <col min="9" max="9" width="14.7109375" style="124" customWidth="1"/>
    <col min="10" max="10" width="1.7109375" style="124" customWidth="1"/>
    <col min="11" max="11" width="35.7109375" style="124" customWidth="1"/>
    <col min="12" max="16384" width="9.140625" style="124"/>
  </cols>
  <sheetData>
    <row r="1" spans="1:11" ht="30" customHeight="1" x14ac:dyDescent="0.2">
      <c r="A1" s="19" t="s">
        <v>258</v>
      </c>
      <c r="B1" s="19"/>
      <c r="C1" s="19"/>
      <c r="D1" s="19"/>
      <c r="E1" s="19"/>
      <c r="F1" s="19"/>
      <c r="G1" s="19"/>
      <c r="H1" s="19"/>
      <c r="I1" s="93" t="s">
        <v>202</v>
      </c>
    </row>
    <row r="2" spans="1:11" ht="8.1" customHeight="1" thickBot="1" x14ac:dyDescent="0.25"/>
    <row r="3" spans="1:11" ht="20.100000000000001" customHeight="1" thickBot="1" x14ac:dyDescent="0.25">
      <c r="A3" s="21" t="s">
        <v>177</v>
      </c>
      <c r="B3" s="22"/>
      <c r="C3" s="22"/>
      <c r="D3" s="22"/>
      <c r="E3" s="22"/>
      <c r="F3" s="22"/>
      <c r="G3" s="22"/>
      <c r="H3" s="38"/>
      <c r="I3" s="112"/>
      <c r="K3" s="358" t="s">
        <v>353</v>
      </c>
    </row>
    <row r="4" spans="1:11" ht="15" customHeight="1" thickBot="1" x14ac:dyDescent="0.25">
      <c r="A4" s="78" t="s">
        <v>138</v>
      </c>
      <c r="B4" s="79"/>
      <c r="C4" s="79"/>
      <c r="D4" s="79"/>
      <c r="E4" s="79"/>
      <c r="F4" s="79"/>
      <c r="G4" s="79"/>
      <c r="H4" s="79"/>
      <c r="I4" s="247" t="str">
        <f>CONCATENATE(LEN(A5),"/",100)</f>
        <v>0/100</v>
      </c>
      <c r="K4" s="358"/>
    </row>
    <row r="5" spans="1:11" ht="24.95" customHeight="1" thickBot="1" x14ac:dyDescent="0.25">
      <c r="A5" s="330"/>
      <c r="B5" s="330"/>
      <c r="C5" s="330"/>
      <c r="D5" s="330"/>
      <c r="E5" s="330"/>
      <c r="F5" s="330"/>
      <c r="G5" s="330"/>
      <c r="H5" s="330"/>
      <c r="I5" s="330"/>
      <c r="K5" s="358"/>
    </row>
    <row r="6" spans="1:11" ht="15" customHeight="1" thickBot="1" x14ac:dyDescent="0.25">
      <c r="A6" s="78" t="s">
        <v>144</v>
      </c>
      <c r="B6" s="79"/>
      <c r="C6" s="79"/>
      <c r="D6" s="247" t="str">
        <f>CONCATENATE(LEN(A7),"/",10)</f>
        <v>0/10</v>
      </c>
      <c r="F6" s="78" t="s">
        <v>345</v>
      </c>
      <c r="G6" s="79"/>
      <c r="H6" s="79"/>
      <c r="I6" s="85"/>
      <c r="K6" s="358"/>
    </row>
    <row r="7" spans="1:11" ht="24.95" customHeight="1" thickBot="1" x14ac:dyDescent="0.25">
      <c r="A7" s="330"/>
      <c r="B7" s="330"/>
      <c r="C7" s="412"/>
      <c r="D7" s="412"/>
      <c r="F7" s="413"/>
      <c r="G7" s="414"/>
      <c r="H7" s="414"/>
      <c r="I7" s="415"/>
      <c r="K7" s="358"/>
    </row>
    <row r="8" spans="1:11" ht="15" customHeight="1" thickBot="1" x14ac:dyDescent="0.25">
      <c r="A8" s="376" t="s">
        <v>145</v>
      </c>
      <c r="B8" s="336"/>
      <c r="C8" s="376" t="s">
        <v>354</v>
      </c>
      <c r="D8" s="337"/>
      <c r="F8" s="376" t="s">
        <v>49</v>
      </c>
      <c r="G8" s="337"/>
      <c r="H8" s="377" t="s">
        <v>85</v>
      </c>
      <c r="I8" s="378"/>
      <c r="K8" s="358"/>
    </row>
    <row r="9" spans="1:11" ht="24.95" customHeight="1" thickBot="1" x14ac:dyDescent="0.25">
      <c r="A9" s="374"/>
      <c r="B9" s="375"/>
      <c r="C9" s="372" t="str">
        <f>IF(OR('5.14 Budget7'!H44&gt;0,OR('5.14 Budget7'!B40&gt;50000,'5.14 Budget7'!C40&gt;50000,'5.14 Budget7'!D40&gt;50000,'5.14 Budget7'!E40&gt;50000,'5.14 Budget7'!F40&gt;50000,'5.14 Budget7'!G40&gt;50000)),"Investment","SOFT")</f>
        <v>SOFT</v>
      </c>
      <c r="D9" s="373"/>
      <c r="F9" s="368">
        <f>'Hidden data'!K102</f>
        <v>0</v>
      </c>
      <c r="G9" s="368"/>
      <c r="H9" s="368">
        <f>'Hidden data'!E102</f>
        <v>0</v>
      </c>
      <c r="I9" s="368"/>
      <c r="K9" s="358"/>
    </row>
    <row r="10" spans="1:11" ht="8.1" customHeight="1" thickBot="1" x14ac:dyDescent="0.25">
      <c r="A10" s="20"/>
      <c r="B10" s="20"/>
      <c r="C10" s="20"/>
      <c r="D10" s="20"/>
      <c r="E10" s="20"/>
      <c r="F10" s="20"/>
      <c r="G10" s="20"/>
      <c r="H10" s="20"/>
      <c r="I10" s="20"/>
    </row>
    <row r="11" spans="1:11" ht="20.100000000000001" customHeight="1" x14ac:dyDescent="0.2">
      <c r="A11" s="21" t="s">
        <v>326</v>
      </c>
      <c r="B11" s="22"/>
      <c r="C11" s="22"/>
      <c r="D11" s="22"/>
      <c r="E11" s="22"/>
      <c r="F11" s="22"/>
      <c r="G11" s="22"/>
      <c r="H11" s="38"/>
      <c r="I11" s="39"/>
      <c r="K11" s="286" t="s">
        <v>350</v>
      </c>
    </row>
    <row r="12" spans="1:11" ht="15" customHeight="1" x14ac:dyDescent="0.2">
      <c r="A12" s="110" t="s">
        <v>147</v>
      </c>
      <c r="B12" s="302" t="s">
        <v>291</v>
      </c>
      <c r="C12" s="391"/>
      <c r="D12" s="391"/>
      <c r="E12" s="303"/>
      <c r="F12" s="302" t="s">
        <v>135</v>
      </c>
      <c r="G12" s="303"/>
      <c r="H12" s="302" t="s">
        <v>2</v>
      </c>
      <c r="I12" s="396"/>
      <c r="K12" s="287"/>
    </row>
    <row r="13" spans="1:11" ht="24.95" customHeight="1" x14ac:dyDescent="0.2">
      <c r="A13" s="249" t="s">
        <v>152</v>
      </c>
      <c r="B13" s="379" t="s">
        <v>319</v>
      </c>
      <c r="C13" s="380"/>
      <c r="D13" s="380"/>
      <c r="E13" s="380"/>
      <c r="F13" s="392" t="str">
        <f>IF(ISBLANK(B13),"",T(VLOOKUP(B13,'Hidden data'!$B$47:$H$58,7,)))</f>
        <v/>
      </c>
      <c r="G13" s="393"/>
      <c r="H13" s="392" t="str">
        <f>IF(ISBLANK(B13),"",T(VLOOKUP(B13,'Hidden data'!$B$47:$G$58,5,)))</f>
        <v/>
      </c>
      <c r="I13" s="397"/>
      <c r="K13" s="287"/>
    </row>
    <row r="14" spans="1:11" ht="24.95" customHeight="1" thickBot="1" x14ac:dyDescent="0.25">
      <c r="A14" s="250" t="s">
        <v>141</v>
      </c>
      <c r="B14" s="379"/>
      <c r="C14" s="380"/>
      <c r="D14" s="380"/>
      <c r="E14" s="380"/>
      <c r="F14" s="392" t="str">
        <f>IF(ISBLANK(B14),"",T(VLOOKUP(B14,'Hidden data'!$B$47:$H$58,7,)))</f>
        <v/>
      </c>
      <c r="G14" s="393"/>
      <c r="H14" s="392" t="str">
        <f>IF(ISBLANK(B14),"",T(VLOOKUP(B14,'Hidden data'!$B$47:$G$58,5,)))</f>
        <v/>
      </c>
      <c r="I14" s="397"/>
      <c r="K14" s="288"/>
    </row>
    <row r="15" spans="1:11" ht="24.95" customHeight="1" thickBot="1" x14ac:dyDescent="0.25">
      <c r="A15" s="250" t="s">
        <v>139</v>
      </c>
      <c r="B15" s="379"/>
      <c r="C15" s="380"/>
      <c r="D15" s="380"/>
      <c r="E15" s="380"/>
      <c r="F15" s="392" t="str">
        <f>IF(ISBLANK(B15),"",T(VLOOKUP(B15,'Hidden data'!$B$47:$H$58,7,)))</f>
        <v/>
      </c>
      <c r="G15" s="393"/>
      <c r="H15" s="392" t="str">
        <f>IF(ISBLANK(B15),"",T(VLOOKUP(B15,'Hidden data'!$B$47:$G$58,5,)))</f>
        <v/>
      </c>
      <c r="I15" s="397"/>
    </row>
    <row r="16" spans="1:11" ht="24.95" customHeight="1" thickBot="1" x14ac:dyDescent="0.25">
      <c r="A16" s="250" t="s">
        <v>140</v>
      </c>
      <c r="B16" s="379"/>
      <c r="C16" s="380"/>
      <c r="D16" s="380"/>
      <c r="E16" s="380"/>
      <c r="F16" s="392" t="str">
        <f>IF(ISBLANK(B16),"",T(VLOOKUP(B16,'Hidden data'!$B$47:$H$58,7,)))</f>
        <v/>
      </c>
      <c r="G16" s="393"/>
      <c r="H16" s="392" t="str">
        <f>IF(ISBLANK(B16),"",T(VLOOKUP(B16,'Hidden data'!$B$47:$G$58,5,)))</f>
        <v/>
      </c>
      <c r="I16" s="397"/>
      <c r="K16" s="358" t="s">
        <v>351</v>
      </c>
    </row>
    <row r="17" spans="1:11" ht="24.95" customHeight="1" thickBot="1" x14ac:dyDescent="0.25">
      <c r="A17" s="250" t="s">
        <v>276</v>
      </c>
      <c r="B17" s="379"/>
      <c r="C17" s="380"/>
      <c r="D17" s="380"/>
      <c r="E17" s="380"/>
      <c r="F17" s="392" t="str">
        <f>IF(ISBLANK(B17),"",T(VLOOKUP(B17,'Hidden data'!$B$47:$H$58,7,)))</f>
        <v/>
      </c>
      <c r="G17" s="393"/>
      <c r="H17" s="392" t="str">
        <f>IF(ISBLANK(B17),"",T(VLOOKUP(B17,'Hidden data'!$B$47:$G$58,5,)))</f>
        <v/>
      </c>
      <c r="I17" s="397"/>
      <c r="K17" s="358"/>
    </row>
    <row r="18" spans="1:11" ht="24.95" customHeight="1" thickBot="1" x14ac:dyDescent="0.25">
      <c r="A18" s="251" t="s">
        <v>277</v>
      </c>
      <c r="B18" s="388"/>
      <c r="C18" s="389"/>
      <c r="D18" s="389"/>
      <c r="E18" s="389"/>
      <c r="F18" s="394" t="str">
        <f>IF(ISBLANK(B18),"",T(VLOOKUP(B18,'Hidden data'!$B$47:$H$58,7,)))</f>
        <v/>
      </c>
      <c r="G18" s="395"/>
      <c r="H18" s="394" t="str">
        <f>IF(ISBLANK(B18),"",T(VLOOKUP(B18,'Hidden data'!$B$47:$G$58,5,)))</f>
        <v/>
      </c>
      <c r="I18" s="398"/>
      <c r="K18" s="358"/>
    </row>
    <row r="19" spans="1:11" ht="8.1" customHeight="1" x14ac:dyDescent="0.2">
      <c r="A19" s="20"/>
      <c r="B19" s="20"/>
      <c r="C19" s="20"/>
      <c r="D19" s="20"/>
      <c r="E19" s="20"/>
      <c r="F19" s="20"/>
      <c r="G19" s="20"/>
      <c r="H19" s="20"/>
      <c r="I19" s="20"/>
    </row>
    <row r="20" spans="1:11" ht="15" customHeight="1" x14ac:dyDescent="0.2">
      <c r="A20" s="110" t="s">
        <v>147</v>
      </c>
      <c r="B20" s="302" t="s">
        <v>291</v>
      </c>
      <c r="C20" s="391"/>
      <c r="D20" s="391"/>
      <c r="E20" s="303"/>
      <c r="F20" s="302" t="s">
        <v>135</v>
      </c>
      <c r="G20" s="303"/>
      <c r="H20" s="391" t="s">
        <v>2</v>
      </c>
      <c r="I20" s="396"/>
    </row>
    <row r="21" spans="1:11" ht="24.95" customHeight="1" x14ac:dyDescent="0.2">
      <c r="A21" s="250" t="s">
        <v>178</v>
      </c>
      <c r="B21" s="390"/>
      <c r="C21" s="390"/>
      <c r="D21" s="390"/>
      <c r="E21" s="390"/>
      <c r="F21" s="392" t="str">
        <f>IF(ISBLANK(B21),"",T(VLOOKUP(B21,'Hidden data'!$C$74:$F$81,4,)))</f>
        <v/>
      </c>
      <c r="G21" s="399"/>
      <c r="H21" s="392" t="str">
        <f>IF(ISBLANK(B21),"",T(VLOOKUP(B21,'Hidden data'!$C$74:$F$81,2,)))</f>
        <v/>
      </c>
      <c r="I21" s="397"/>
    </row>
    <row r="22" spans="1:11" ht="24.95" customHeight="1" x14ac:dyDescent="0.2">
      <c r="A22" s="250" t="s">
        <v>179</v>
      </c>
      <c r="B22" s="390"/>
      <c r="C22" s="390"/>
      <c r="D22" s="390"/>
      <c r="E22" s="390"/>
      <c r="F22" s="392" t="str">
        <f>IF(ISBLANK(B22),"",T(VLOOKUP(B22,'Hidden data'!$C$74:$F$81,4,)))</f>
        <v/>
      </c>
      <c r="G22" s="399"/>
      <c r="H22" s="392" t="str">
        <f>IF(ISBLANK(B22),"",T(VLOOKUP(B22,'Hidden data'!$C$74:$F$81,2,)))</f>
        <v/>
      </c>
      <c r="I22" s="397"/>
    </row>
    <row r="23" spans="1:11" ht="24.95" customHeight="1" x14ac:dyDescent="0.2">
      <c r="A23" s="250" t="s">
        <v>180</v>
      </c>
      <c r="B23" s="390"/>
      <c r="C23" s="390"/>
      <c r="D23" s="390"/>
      <c r="E23" s="390"/>
      <c r="F23" s="392" t="str">
        <f>IF(ISBLANK(B23),"",T(VLOOKUP(B23,'Hidden data'!$C$74:$F$81,4,)))</f>
        <v/>
      </c>
      <c r="G23" s="399"/>
      <c r="H23" s="392" t="str">
        <f>IF(ISBLANK(B23),"",T(VLOOKUP(B23,'Hidden data'!$C$74:$F$81,2,)))</f>
        <v/>
      </c>
      <c r="I23" s="397"/>
    </row>
    <row r="24" spans="1:11" ht="24.95" customHeight="1" x14ac:dyDescent="0.2">
      <c r="A24" s="251" t="s">
        <v>181</v>
      </c>
      <c r="B24" s="387"/>
      <c r="C24" s="387"/>
      <c r="D24" s="387"/>
      <c r="E24" s="387"/>
      <c r="F24" s="394" t="str">
        <f>IF(ISBLANK(B24),"",T(VLOOKUP(B24,'Hidden data'!$C$74:$F$81,4,)))</f>
        <v/>
      </c>
      <c r="G24" s="400"/>
      <c r="H24" s="394" t="str">
        <f>IF(ISBLANK(B24),"",T(VLOOKUP(B24,'Hidden data'!$C$74:$F$81,2,)))</f>
        <v/>
      </c>
      <c r="I24" s="398"/>
    </row>
    <row r="25" spans="1:11" ht="6" customHeight="1" thickBot="1" x14ac:dyDescent="0.25"/>
    <row r="26" spans="1:11" ht="20.100000000000001" customHeight="1" thickBot="1" x14ac:dyDescent="0.25">
      <c r="A26" s="363" t="s">
        <v>121</v>
      </c>
      <c r="B26" s="364"/>
      <c r="C26" s="364"/>
      <c r="D26" s="364"/>
      <c r="E26" s="364"/>
      <c r="F26" s="364"/>
      <c r="G26" s="364"/>
      <c r="H26" s="364"/>
      <c r="I26" s="365"/>
      <c r="K26" s="358" t="s">
        <v>352</v>
      </c>
    </row>
    <row r="27" spans="1:11" ht="15" customHeight="1" thickBot="1" x14ac:dyDescent="0.25">
      <c r="A27" s="110" t="s">
        <v>239</v>
      </c>
      <c r="B27" s="384" t="s">
        <v>238</v>
      </c>
      <c r="C27" s="385"/>
      <c r="D27" s="385"/>
      <c r="E27" s="385"/>
      <c r="F27" s="385"/>
      <c r="G27" s="386"/>
      <c r="H27" s="87" t="s">
        <v>240</v>
      </c>
      <c r="I27" s="88" t="s">
        <v>100</v>
      </c>
      <c r="K27" s="358"/>
    </row>
    <row r="28" spans="1:11" ht="20.100000000000001" customHeight="1" thickBot="1" x14ac:dyDescent="0.25">
      <c r="A28" s="252" t="s">
        <v>229</v>
      </c>
      <c r="B28" s="381" t="s">
        <v>246</v>
      </c>
      <c r="C28" s="382"/>
      <c r="D28" s="382"/>
      <c r="E28" s="382"/>
      <c r="F28" s="382"/>
      <c r="G28" s="383"/>
      <c r="H28" s="253" t="s">
        <v>241</v>
      </c>
      <c r="I28" s="260"/>
      <c r="J28" s="30"/>
      <c r="K28" s="358"/>
    </row>
    <row r="29" spans="1:11" ht="20.100000000000001" customHeight="1" thickBot="1" x14ac:dyDescent="0.25">
      <c r="A29" s="252" t="s">
        <v>230</v>
      </c>
      <c r="B29" s="381" t="s">
        <v>247</v>
      </c>
      <c r="C29" s="382"/>
      <c r="D29" s="382"/>
      <c r="E29" s="382"/>
      <c r="F29" s="382"/>
      <c r="G29" s="383"/>
      <c r="H29" s="253" t="s">
        <v>241</v>
      </c>
      <c r="I29" s="260"/>
      <c r="J29" s="30"/>
      <c r="K29" s="358"/>
    </row>
    <row r="30" spans="1:11" ht="20.100000000000001" customHeight="1" thickBot="1" x14ac:dyDescent="0.25">
      <c r="A30" s="252" t="s">
        <v>231</v>
      </c>
      <c r="B30" s="381" t="s">
        <v>248</v>
      </c>
      <c r="C30" s="382"/>
      <c r="D30" s="382"/>
      <c r="E30" s="382"/>
      <c r="F30" s="382"/>
      <c r="G30" s="383"/>
      <c r="H30" s="253" t="s">
        <v>242</v>
      </c>
      <c r="I30" s="260"/>
      <c r="J30" s="30"/>
      <c r="K30" s="358"/>
    </row>
    <row r="31" spans="1:11" ht="20.100000000000001" customHeight="1" thickBot="1" x14ac:dyDescent="0.25">
      <c r="A31" s="252" t="s">
        <v>232</v>
      </c>
      <c r="B31" s="381" t="s">
        <v>249</v>
      </c>
      <c r="C31" s="382"/>
      <c r="D31" s="382"/>
      <c r="E31" s="382"/>
      <c r="F31" s="382"/>
      <c r="G31" s="383"/>
      <c r="H31" s="253" t="s">
        <v>243</v>
      </c>
      <c r="I31" s="260"/>
      <c r="K31" s="358"/>
    </row>
    <row r="32" spans="1:11" ht="20.100000000000001" customHeight="1" x14ac:dyDescent="0.2">
      <c r="A32" s="252" t="s">
        <v>233</v>
      </c>
      <c r="B32" s="381" t="s">
        <v>250</v>
      </c>
      <c r="C32" s="382"/>
      <c r="D32" s="382"/>
      <c r="E32" s="382"/>
      <c r="F32" s="382"/>
      <c r="G32" s="383"/>
      <c r="H32" s="253" t="s">
        <v>244</v>
      </c>
      <c r="I32" s="260"/>
    </row>
    <row r="33" spans="1:10" ht="20.100000000000001" customHeight="1" x14ac:dyDescent="0.2">
      <c r="A33" s="252" t="s">
        <v>234</v>
      </c>
      <c r="B33" s="381" t="s">
        <v>251</v>
      </c>
      <c r="C33" s="382"/>
      <c r="D33" s="382"/>
      <c r="E33" s="382"/>
      <c r="F33" s="382"/>
      <c r="G33" s="383"/>
      <c r="H33" s="253" t="s">
        <v>245</v>
      </c>
      <c r="I33" s="260"/>
      <c r="J33" s="30"/>
    </row>
    <row r="34" spans="1:10" ht="20.100000000000001" customHeight="1" x14ac:dyDescent="0.2">
      <c r="A34" s="252" t="s">
        <v>235</v>
      </c>
      <c r="B34" s="381" t="s">
        <v>252</v>
      </c>
      <c r="C34" s="382"/>
      <c r="D34" s="382"/>
      <c r="E34" s="382"/>
      <c r="F34" s="382"/>
      <c r="G34" s="383"/>
      <c r="H34" s="253" t="s">
        <v>245</v>
      </c>
      <c r="I34" s="260"/>
      <c r="J34" s="30"/>
    </row>
    <row r="35" spans="1:10" ht="24.95" customHeight="1" x14ac:dyDescent="0.2">
      <c r="A35" s="254" t="s">
        <v>236</v>
      </c>
      <c r="B35" s="381" t="s">
        <v>253</v>
      </c>
      <c r="C35" s="382"/>
      <c r="D35" s="382"/>
      <c r="E35" s="382"/>
      <c r="F35" s="382"/>
      <c r="G35" s="383"/>
      <c r="H35" s="255" t="s">
        <v>245</v>
      </c>
      <c r="I35" s="260"/>
      <c r="J35" s="30"/>
    </row>
    <row r="36" spans="1:10" ht="24.95" customHeight="1" x14ac:dyDescent="0.2">
      <c r="A36" s="256" t="s">
        <v>237</v>
      </c>
      <c r="B36" s="360" t="s">
        <v>254</v>
      </c>
      <c r="C36" s="361"/>
      <c r="D36" s="361"/>
      <c r="E36" s="361"/>
      <c r="F36" s="361"/>
      <c r="G36" s="362"/>
      <c r="H36" s="257" t="s">
        <v>241</v>
      </c>
      <c r="I36" s="261"/>
    </row>
  </sheetData>
  <sheetProtection password="C721" sheet="1" objects="1" scenarios="1" selectLockedCells="1"/>
  <mergeCells count="62">
    <mergeCell ref="K26:K31"/>
    <mergeCell ref="F18:G18"/>
    <mergeCell ref="H18:I18"/>
    <mergeCell ref="F20:G20"/>
    <mergeCell ref="H20:I20"/>
    <mergeCell ref="F21:G21"/>
    <mergeCell ref="H21:I21"/>
    <mergeCell ref="B36:G36"/>
    <mergeCell ref="K3:K9"/>
    <mergeCell ref="K11:K14"/>
    <mergeCell ref="F12:G12"/>
    <mergeCell ref="H12:I12"/>
    <mergeCell ref="F13:G13"/>
    <mergeCell ref="H13:I13"/>
    <mergeCell ref="F14:G14"/>
    <mergeCell ref="H14:I14"/>
    <mergeCell ref="F15:G15"/>
    <mergeCell ref="H15:I15"/>
    <mergeCell ref="F16:G16"/>
    <mergeCell ref="H16:I16"/>
    <mergeCell ref="K16:K18"/>
    <mergeCell ref="F17:G17"/>
    <mergeCell ref="H17:I17"/>
    <mergeCell ref="B24:E24"/>
    <mergeCell ref="A26:I26"/>
    <mergeCell ref="F24:G24"/>
    <mergeCell ref="H24:I24"/>
    <mergeCell ref="B33:G33"/>
    <mergeCell ref="B34:G34"/>
    <mergeCell ref="B35:G35"/>
    <mergeCell ref="B27:G27"/>
    <mergeCell ref="B28:G28"/>
    <mergeCell ref="B29:G29"/>
    <mergeCell ref="B30:G30"/>
    <mergeCell ref="B31:G31"/>
    <mergeCell ref="B32:G32"/>
    <mergeCell ref="B21:E21"/>
    <mergeCell ref="B22:E22"/>
    <mergeCell ref="B23:E23"/>
    <mergeCell ref="F22:G22"/>
    <mergeCell ref="H22:I22"/>
    <mergeCell ref="F23:G23"/>
    <mergeCell ref="H23:I23"/>
    <mergeCell ref="B16:E16"/>
    <mergeCell ref="B17:E17"/>
    <mergeCell ref="B18:E18"/>
    <mergeCell ref="B20:E20"/>
    <mergeCell ref="B13:E13"/>
    <mergeCell ref="B14:E14"/>
    <mergeCell ref="B15:E15"/>
    <mergeCell ref="A5:I5"/>
    <mergeCell ref="A7:D7"/>
    <mergeCell ref="F7:I7"/>
    <mergeCell ref="A8:B8"/>
    <mergeCell ref="C8:D8"/>
    <mergeCell ref="F8:G8"/>
    <mergeCell ref="H8:I8"/>
    <mergeCell ref="A9:B9"/>
    <mergeCell ref="C9:D9"/>
    <mergeCell ref="F9:G9"/>
    <mergeCell ref="H9:I9"/>
    <mergeCell ref="B12:E12"/>
  </mergeCells>
  <conditionalFormatting sqref="A5:I5 A7:D7 F7:I7 A9:D9 F9:I9 B13:B18 F13:F18 H13:H18">
    <cfRule type="notContainsBlanks" dxfId="23" priority="5">
      <formula>LEN(TRIM(A5))&gt;0</formula>
    </cfRule>
  </conditionalFormatting>
  <conditionalFormatting sqref="I28:I36">
    <cfRule type="notContainsBlanks" dxfId="22" priority="4">
      <formula>LEN(TRIM(I28))&gt;0</formula>
    </cfRule>
  </conditionalFormatting>
  <conditionalFormatting sqref="H21:H24">
    <cfRule type="notContainsBlanks" dxfId="21" priority="2">
      <formula>LEN(TRIM(H21))&gt;0</formula>
    </cfRule>
  </conditionalFormatting>
  <conditionalFormatting sqref="B21:B24 F21:F24">
    <cfRule type="notContainsBlanks" dxfId="20" priority="1">
      <formula>LEN(TRIM(B21))&gt;0</formula>
    </cfRule>
  </conditionalFormatting>
  <dataValidations count="7">
    <dataValidation type="textLength" operator="lessThanOrEqual" allowBlank="1" errorTitle="Memeber states" error="Please choose from the drop down menu." sqref="H9 C9 F9">
      <formula1>30</formula1>
    </dataValidation>
    <dataValidation type="textLength" operator="lessThanOrEqual" allowBlank="1" showInputMessage="1" showErrorMessage="1" sqref="A5:I5">
      <formula1>100</formula1>
    </dataValidation>
    <dataValidation type="list" allowBlank="1" showInputMessage="1" showErrorMessage="1" errorTitle="Roll down cell!" error="Please choose from the drop down menu." sqref="F7:I7">
      <formula1>Actions</formula1>
    </dataValidation>
    <dataValidation type="list" operator="lessThanOrEqual" allowBlank="1" errorTitle="Memeber states" error="Please choose from the drop down menu." sqref="A9:B9">
      <formula1>Duration</formula1>
    </dataValidation>
    <dataValidation type="list" allowBlank="1" showInputMessage="1" showErrorMessage="1" sqref="B13:E18 B19:F19">
      <formula1>Name</formula1>
    </dataValidation>
    <dataValidation type="list" allowBlank="1" showInputMessage="1" showErrorMessage="1" sqref="B21:E24">
      <formula1>APName</formula1>
    </dataValidation>
    <dataValidation type="textLength" operator="lessThanOrEqual" allowBlank="1" showErrorMessage="1" errorTitle="Character limit" error="Please follow the character limit!" sqref="A7:D7">
      <formula1>10</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2">
    <pageSetUpPr fitToPage="1"/>
  </sheetPr>
  <dimension ref="A1:J56"/>
  <sheetViews>
    <sheetView showGridLines="0" zoomScale="130" zoomScaleNormal="130" workbookViewId="0">
      <selection activeCell="A4" sqref="A4:H4"/>
    </sheetView>
  </sheetViews>
  <sheetFormatPr defaultRowHeight="12.75" x14ac:dyDescent="0.2"/>
  <cols>
    <col min="1" max="4" width="9.7109375" style="124" customWidth="1"/>
    <col min="5" max="5" width="1.7109375" style="124" customWidth="1"/>
    <col min="6" max="7" width="9.7109375" style="124" customWidth="1"/>
    <col min="8" max="8" width="20.7109375" style="124" customWidth="1"/>
    <col min="9" max="9" width="1.7109375" style="124" customWidth="1"/>
    <col min="10" max="10" width="40.7109375" style="124" customWidth="1"/>
    <col min="11" max="16384" width="9.140625" style="124"/>
  </cols>
  <sheetData>
    <row r="1" spans="1:10" ht="30" customHeight="1" x14ac:dyDescent="0.2">
      <c r="A1" s="55" t="s">
        <v>115</v>
      </c>
      <c r="B1" s="19"/>
      <c r="C1" s="19"/>
      <c r="D1" s="19"/>
      <c r="E1" s="19"/>
      <c r="F1" s="19"/>
      <c r="G1" s="19"/>
      <c r="H1" s="19"/>
    </row>
    <row r="2" spans="1:10" ht="6" customHeight="1" thickBot="1" x14ac:dyDescent="0.25">
      <c r="A2" s="20"/>
      <c r="B2" s="20"/>
      <c r="C2" s="20"/>
      <c r="D2" s="20"/>
      <c r="E2" s="20"/>
      <c r="F2" s="20"/>
      <c r="G2" s="20"/>
      <c r="H2" s="20"/>
    </row>
    <row r="3" spans="1:10" ht="20.100000000000001" customHeight="1" thickBot="1" x14ac:dyDescent="0.25">
      <c r="A3" s="21" t="s">
        <v>129</v>
      </c>
      <c r="B3" s="22"/>
      <c r="C3" s="22"/>
      <c r="D3" s="22"/>
      <c r="E3" s="22"/>
      <c r="F3" s="22"/>
      <c r="G3" s="22"/>
      <c r="H3" s="189" t="str">
        <f>CONCATENATE(LEN(A4),"/",100)</f>
        <v>0/100</v>
      </c>
      <c r="J3" s="281" t="s">
        <v>336</v>
      </c>
    </row>
    <row r="4" spans="1:10" ht="39.950000000000003" customHeight="1" thickBot="1" x14ac:dyDescent="0.25">
      <c r="A4" s="296"/>
      <c r="B4" s="297"/>
      <c r="C4" s="297"/>
      <c r="D4" s="297"/>
      <c r="E4" s="297"/>
      <c r="F4" s="297"/>
      <c r="G4" s="297"/>
      <c r="H4" s="298"/>
      <c r="J4" s="281"/>
    </row>
    <row r="5" spans="1:10" ht="24.95" customHeight="1" thickBot="1" x14ac:dyDescent="0.25">
      <c r="A5" s="78" t="s">
        <v>130</v>
      </c>
      <c r="B5" s="79"/>
      <c r="C5" s="79"/>
      <c r="D5" s="125" t="str">
        <f>CONCATENATE(LEN(A6),"/",15)</f>
        <v>0/15</v>
      </c>
      <c r="F5" s="306" t="s">
        <v>321</v>
      </c>
      <c r="G5" s="307"/>
      <c r="H5" s="214">
        <f>'Hidden data'!E104</f>
        <v>0</v>
      </c>
      <c r="J5" s="281"/>
    </row>
    <row r="6" spans="1:10" ht="24.95" customHeight="1" thickBot="1" x14ac:dyDescent="0.25">
      <c r="A6" s="314"/>
      <c r="B6" s="315"/>
      <c r="C6" s="315"/>
      <c r="D6" s="316"/>
      <c r="F6" s="300" t="s">
        <v>322</v>
      </c>
      <c r="G6" s="301"/>
      <c r="H6" s="215">
        <f>'Hidden data'!G104</f>
        <v>0</v>
      </c>
      <c r="J6" s="281"/>
    </row>
    <row r="7" spans="1:10" ht="24.95" customHeight="1" thickBot="1" x14ac:dyDescent="0.25">
      <c r="A7" s="317" t="s">
        <v>132</v>
      </c>
      <c r="B7" s="318"/>
      <c r="C7" s="318"/>
      <c r="D7" s="319"/>
      <c r="F7" s="300" t="s">
        <v>50</v>
      </c>
      <c r="G7" s="301"/>
      <c r="H7" s="215">
        <f>'Hidden data'!I104</f>
        <v>0</v>
      </c>
      <c r="J7" s="281"/>
    </row>
    <row r="8" spans="1:10" ht="24.95" customHeight="1" thickBot="1" x14ac:dyDescent="0.25">
      <c r="A8" s="299"/>
      <c r="B8" s="299"/>
      <c r="C8" s="302" t="s">
        <v>47</v>
      </c>
      <c r="D8" s="303"/>
      <c r="F8" s="304" t="s">
        <v>49</v>
      </c>
      <c r="G8" s="305"/>
      <c r="H8" s="216">
        <f>'Hidden data'!K104</f>
        <v>0</v>
      </c>
      <c r="J8" s="281"/>
    </row>
    <row r="9" spans="1:10" ht="8.1" customHeight="1" thickBot="1" x14ac:dyDescent="0.25">
      <c r="A9" s="20"/>
      <c r="B9" s="20"/>
      <c r="C9" s="20"/>
      <c r="D9" s="20"/>
      <c r="E9" s="20"/>
      <c r="F9" s="20"/>
      <c r="G9" s="20"/>
      <c r="H9" s="20"/>
      <c r="J9" s="64"/>
    </row>
    <row r="10" spans="1:10" ht="20.100000000000001" customHeight="1" x14ac:dyDescent="0.2">
      <c r="A10" s="21" t="s">
        <v>134</v>
      </c>
      <c r="B10" s="22"/>
      <c r="C10" s="22"/>
      <c r="D10" s="22"/>
      <c r="E10" s="22"/>
      <c r="F10" s="22"/>
      <c r="G10" s="22"/>
      <c r="H10" s="188"/>
      <c r="J10" s="286" t="s">
        <v>346</v>
      </c>
    </row>
    <row r="11" spans="1:10" ht="20.100000000000001" customHeight="1" thickBot="1" x14ac:dyDescent="0.25">
      <c r="A11" s="308" t="str">
        <f>T('Hidden data'!B47)</f>
        <v/>
      </c>
      <c r="B11" s="309"/>
      <c r="C11" s="309"/>
      <c r="D11" s="309"/>
      <c r="E11" s="309"/>
      <c r="F11" s="309"/>
      <c r="G11" s="309"/>
      <c r="H11" s="309"/>
      <c r="J11" s="288"/>
    </row>
    <row r="12" spans="1:10" ht="8.1" customHeight="1" thickBot="1" x14ac:dyDescent="0.25">
      <c r="A12" s="20"/>
      <c r="B12" s="20"/>
      <c r="C12" s="20"/>
      <c r="D12" s="20"/>
      <c r="E12" s="20"/>
      <c r="F12" s="20"/>
      <c r="G12" s="20"/>
      <c r="H12" s="20"/>
    </row>
    <row r="13" spans="1:10" ht="20.100000000000001" customHeight="1" x14ac:dyDescent="0.2">
      <c r="A13" s="22" t="s">
        <v>35</v>
      </c>
      <c r="B13" s="22"/>
      <c r="C13" s="22"/>
      <c r="D13" s="22"/>
      <c r="E13" s="22"/>
      <c r="F13" s="22"/>
      <c r="G13" s="22"/>
      <c r="H13" s="188"/>
      <c r="J13" s="286" t="s">
        <v>335</v>
      </c>
    </row>
    <row r="14" spans="1:10" ht="20.100000000000001" customHeight="1" thickBot="1" x14ac:dyDescent="0.25">
      <c r="A14" s="310" t="s">
        <v>124</v>
      </c>
      <c r="B14" s="311"/>
      <c r="C14" s="311"/>
      <c r="D14" s="311"/>
      <c r="E14" s="311"/>
      <c r="F14" s="311"/>
      <c r="G14" s="311"/>
      <c r="H14" s="312"/>
      <c r="J14" s="288"/>
    </row>
    <row r="15" spans="1:10" ht="8.1" customHeight="1" thickBot="1" x14ac:dyDescent="0.25">
      <c r="A15" s="20"/>
      <c r="B15" s="20"/>
      <c r="C15" s="20"/>
      <c r="D15" s="20"/>
      <c r="E15" s="20"/>
      <c r="F15" s="20"/>
      <c r="G15" s="20"/>
      <c r="H15" s="20"/>
    </row>
    <row r="16" spans="1:10" ht="20.100000000000001" customHeight="1" thickBot="1" x14ac:dyDescent="0.25">
      <c r="A16" s="22" t="s">
        <v>36</v>
      </c>
      <c r="B16" s="22"/>
      <c r="C16" s="22"/>
      <c r="D16" s="22"/>
      <c r="E16" s="22"/>
      <c r="F16" s="22"/>
      <c r="G16" s="22"/>
      <c r="H16" s="188"/>
      <c r="J16" s="281" t="s">
        <v>337</v>
      </c>
    </row>
    <row r="17" spans="1:10" ht="30" customHeight="1" thickBot="1" x14ac:dyDescent="0.25">
      <c r="A17" s="313" t="s">
        <v>125</v>
      </c>
      <c r="B17" s="313"/>
      <c r="C17" s="313"/>
      <c r="D17" s="313"/>
      <c r="E17" s="313"/>
      <c r="F17" s="313"/>
      <c r="G17" s="313"/>
      <c r="H17" s="313"/>
      <c r="J17" s="281"/>
    </row>
    <row r="18" spans="1:10" ht="6" customHeight="1" thickBot="1" x14ac:dyDescent="0.25">
      <c r="A18" s="20"/>
      <c r="B18" s="20"/>
      <c r="C18" s="20"/>
      <c r="D18" s="20"/>
      <c r="E18" s="20"/>
      <c r="F18" s="20"/>
      <c r="G18" s="20"/>
      <c r="H18" s="20"/>
      <c r="J18" s="281"/>
    </row>
    <row r="19" spans="1:10" ht="20.100000000000001" customHeight="1" thickBot="1" x14ac:dyDescent="0.25">
      <c r="A19" s="194" t="s">
        <v>315</v>
      </c>
      <c r="B19" s="195"/>
      <c r="C19" s="195"/>
      <c r="D19" s="195"/>
      <c r="E19" s="195"/>
      <c r="F19" s="195"/>
      <c r="G19" s="195"/>
      <c r="H19" s="196"/>
      <c r="J19" s="281"/>
    </row>
    <row r="20" spans="1:10" ht="20.100000000000001" customHeight="1" thickBot="1" x14ac:dyDescent="0.25">
      <c r="A20" s="191" t="s">
        <v>239</v>
      </c>
      <c r="B20" s="326" t="s">
        <v>171</v>
      </c>
      <c r="C20" s="326"/>
      <c r="D20" s="326"/>
      <c r="E20" s="326"/>
      <c r="F20" s="326"/>
      <c r="G20" s="192" t="s">
        <v>146</v>
      </c>
      <c r="H20" s="193" t="s">
        <v>2</v>
      </c>
      <c r="J20" s="281"/>
    </row>
    <row r="21" spans="1:10" ht="30" customHeight="1" x14ac:dyDescent="0.2">
      <c r="A21" s="227" t="s">
        <v>194</v>
      </c>
      <c r="B21" s="294" t="str">
        <f>T('Hidden data'!B47)</f>
        <v/>
      </c>
      <c r="C21" s="294"/>
      <c r="D21" s="294"/>
      <c r="E21" s="294"/>
      <c r="F21" s="294"/>
      <c r="G21" s="231" t="str">
        <f>T('Hidden data'!E47)</f>
        <v/>
      </c>
      <c r="H21" s="235" t="str">
        <f>T('Hidden data'!F47)</f>
        <v/>
      </c>
      <c r="I21" s="30"/>
      <c r="J21" s="202"/>
    </row>
    <row r="22" spans="1:10" ht="30" customHeight="1" x14ac:dyDescent="0.2">
      <c r="A22" s="227" t="s">
        <v>53</v>
      </c>
      <c r="B22" s="294" t="str">
        <f>T('Hidden data'!B48)</f>
        <v/>
      </c>
      <c r="C22" s="294"/>
      <c r="D22" s="294"/>
      <c r="E22" s="294"/>
      <c r="F22" s="294"/>
      <c r="G22" s="231" t="str">
        <f>T('Hidden data'!E48)</f>
        <v/>
      </c>
      <c r="H22" s="235" t="str">
        <f>T('Hidden data'!F48)</f>
        <v/>
      </c>
      <c r="I22" s="30"/>
    </row>
    <row r="23" spans="1:10" ht="30" customHeight="1" x14ac:dyDescent="0.2">
      <c r="A23" s="227" t="s">
        <v>54</v>
      </c>
      <c r="B23" s="294" t="str">
        <f>T('Hidden data'!B49)</f>
        <v/>
      </c>
      <c r="C23" s="294"/>
      <c r="D23" s="294"/>
      <c r="E23" s="294"/>
      <c r="F23" s="294"/>
      <c r="G23" s="231" t="str">
        <f>T('Hidden data'!E49)</f>
        <v/>
      </c>
      <c r="H23" s="235" t="str">
        <f>T('Hidden data'!F49)</f>
        <v/>
      </c>
      <c r="I23" s="30"/>
      <c r="J23" s="292"/>
    </row>
    <row r="24" spans="1:10" ht="30" customHeight="1" x14ac:dyDescent="0.2">
      <c r="A24" s="227" t="s">
        <v>55</v>
      </c>
      <c r="B24" s="294" t="str">
        <f>T('Hidden data'!B50)</f>
        <v/>
      </c>
      <c r="C24" s="294"/>
      <c r="D24" s="294"/>
      <c r="E24" s="294"/>
      <c r="F24" s="294"/>
      <c r="G24" s="231" t="str">
        <f>T('Hidden data'!E50)</f>
        <v/>
      </c>
      <c r="H24" s="235" t="str">
        <f>T('Hidden data'!F50)</f>
        <v/>
      </c>
      <c r="J24" s="292"/>
    </row>
    <row r="25" spans="1:10" ht="30" customHeight="1" x14ac:dyDescent="0.2">
      <c r="A25" s="227" t="s">
        <v>56</v>
      </c>
      <c r="B25" s="294" t="str">
        <f>T('Hidden data'!B51)</f>
        <v/>
      </c>
      <c r="C25" s="294"/>
      <c r="D25" s="294"/>
      <c r="E25" s="294"/>
      <c r="F25" s="294"/>
      <c r="G25" s="231" t="str">
        <f>T('Hidden data'!E51)</f>
        <v/>
      </c>
      <c r="H25" s="235" t="str">
        <f>T('Hidden data'!F51)</f>
        <v/>
      </c>
      <c r="J25" s="292"/>
    </row>
    <row r="26" spans="1:10" s="68" customFormat="1" ht="30" customHeight="1" x14ac:dyDescent="0.2">
      <c r="A26" s="227" t="s">
        <v>57</v>
      </c>
      <c r="B26" s="294" t="str">
        <f>T('Hidden data'!B52)</f>
        <v/>
      </c>
      <c r="C26" s="294"/>
      <c r="D26" s="294"/>
      <c r="E26" s="294"/>
      <c r="F26" s="294"/>
      <c r="G26" s="231" t="str">
        <f>T('Hidden data'!E52)</f>
        <v/>
      </c>
      <c r="H26" s="235" t="str">
        <f>T('Hidden data'!F52)</f>
        <v/>
      </c>
      <c r="J26" s="292"/>
    </row>
    <row r="27" spans="1:10" s="68" customFormat="1" ht="30" customHeight="1" x14ac:dyDescent="0.2">
      <c r="A27" s="227" t="s">
        <v>58</v>
      </c>
      <c r="B27" s="294" t="str">
        <f>T('Hidden data'!B53)</f>
        <v/>
      </c>
      <c r="C27" s="294"/>
      <c r="D27" s="294"/>
      <c r="E27" s="294"/>
      <c r="F27" s="294"/>
      <c r="G27" s="231" t="str">
        <f>T('Hidden data'!E53)</f>
        <v/>
      </c>
      <c r="H27" s="235" t="str">
        <f>T('Hidden data'!F53)</f>
        <v/>
      </c>
      <c r="J27" s="292"/>
    </row>
    <row r="28" spans="1:10" s="68" customFormat="1" ht="30" customHeight="1" x14ac:dyDescent="0.2">
      <c r="A28" s="227" t="s">
        <v>59</v>
      </c>
      <c r="B28" s="294" t="str">
        <f>T('Hidden data'!B54)</f>
        <v/>
      </c>
      <c r="C28" s="294"/>
      <c r="D28" s="294"/>
      <c r="E28" s="294"/>
      <c r="F28" s="294"/>
      <c r="G28" s="231" t="str">
        <f>T('Hidden data'!E54)</f>
        <v/>
      </c>
      <c r="H28" s="235" t="str">
        <f>T('Hidden data'!F54)</f>
        <v/>
      </c>
      <c r="J28" s="292"/>
    </row>
    <row r="29" spans="1:10" ht="30" customHeight="1" x14ac:dyDescent="0.2">
      <c r="A29" s="227" t="s">
        <v>60</v>
      </c>
      <c r="B29" s="294" t="str">
        <f>T('Hidden data'!B55)</f>
        <v/>
      </c>
      <c r="C29" s="294"/>
      <c r="D29" s="294"/>
      <c r="E29" s="294"/>
      <c r="F29" s="294"/>
      <c r="G29" s="231" t="str">
        <f>T('Hidden data'!E55)</f>
        <v/>
      </c>
      <c r="H29" s="235" t="str">
        <f>T('Hidden data'!F55)</f>
        <v/>
      </c>
      <c r="J29" s="64"/>
    </row>
    <row r="30" spans="1:10" ht="30" customHeight="1" x14ac:dyDescent="0.2">
      <c r="A30" s="227" t="s">
        <v>61</v>
      </c>
      <c r="B30" s="294" t="str">
        <f>T('Hidden data'!B56)</f>
        <v/>
      </c>
      <c r="C30" s="294"/>
      <c r="D30" s="294"/>
      <c r="E30" s="294"/>
      <c r="F30" s="294"/>
      <c r="G30" s="231" t="str">
        <f>T('Hidden data'!E56)</f>
        <v/>
      </c>
      <c r="H30" s="235" t="str">
        <f>T('Hidden data'!F56)</f>
        <v/>
      </c>
      <c r="J30" s="64"/>
    </row>
    <row r="31" spans="1:10" ht="30" customHeight="1" x14ac:dyDescent="0.2">
      <c r="A31" s="227" t="s">
        <v>62</v>
      </c>
      <c r="B31" s="294" t="str">
        <f>T('Hidden data'!B57)</f>
        <v/>
      </c>
      <c r="C31" s="294"/>
      <c r="D31" s="294"/>
      <c r="E31" s="294"/>
      <c r="F31" s="294"/>
      <c r="G31" s="231" t="str">
        <f>T('Hidden data'!E57)</f>
        <v/>
      </c>
      <c r="H31" s="235" t="str">
        <f>T('Hidden data'!F57)</f>
        <v/>
      </c>
      <c r="J31" s="202"/>
    </row>
    <row r="32" spans="1:10" ht="30" customHeight="1" x14ac:dyDescent="0.2">
      <c r="A32" s="227" t="s">
        <v>63</v>
      </c>
      <c r="B32" s="294" t="str">
        <f>T('Hidden data'!B58)</f>
        <v/>
      </c>
      <c r="C32" s="294"/>
      <c r="D32" s="294"/>
      <c r="E32" s="294"/>
      <c r="F32" s="294"/>
      <c r="G32" s="231" t="str">
        <f>T('Hidden data'!E58)</f>
        <v/>
      </c>
      <c r="H32" s="235" t="str">
        <f>T('Hidden data'!F58)</f>
        <v/>
      </c>
      <c r="J32" s="202"/>
    </row>
    <row r="33" spans="1:10" ht="30" customHeight="1" x14ac:dyDescent="0.2">
      <c r="A33" s="227" t="s">
        <v>278</v>
      </c>
      <c r="B33" s="294" t="str">
        <f>T('Hidden data'!B59)</f>
        <v/>
      </c>
      <c r="C33" s="294"/>
      <c r="D33" s="294"/>
      <c r="E33" s="294"/>
      <c r="F33" s="294"/>
      <c r="G33" s="231" t="str">
        <f>T('Hidden data'!E59)</f>
        <v/>
      </c>
      <c r="H33" s="235" t="str">
        <f>T('Hidden data'!F59)</f>
        <v/>
      </c>
      <c r="J33" s="202"/>
    </row>
    <row r="34" spans="1:10" ht="30" customHeight="1" x14ac:dyDescent="0.2">
      <c r="A34" s="227" t="s">
        <v>279</v>
      </c>
      <c r="B34" s="294" t="str">
        <f>T('Hidden data'!B60)</f>
        <v/>
      </c>
      <c r="C34" s="294"/>
      <c r="D34" s="294"/>
      <c r="E34" s="294"/>
      <c r="F34" s="294"/>
      <c r="G34" s="231" t="str">
        <f>T('Hidden data'!E60)</f>
        <v/>
      </c>
      <c r="H34" s="235" t="str">
        <f>T('Hidden data'!F60)</f>
        <v/>
      </c>
      <c r="J34" s="202"/>
    </row>
    <row r="35" spans="1:10" ht="30" customHeight="1" x14ac:dyDescent="0.2">
      <c r="A35" s="227" t="s">
        <v>280</v>
      </c>
      <c r="B35" s="294" t="str">
        <f>T('Hidden data'!B61)</f>
        <v/>
      </c>
      <c r="C35" s="294"/>
      <c r="D35" s="294"/>
      <c r="E35" s="294"/>
      <c r="F35" s="294"/>
      <c r="G35" s="231" t="str">
        <f>T('Hidden data'!E61)</f>
        <v/>
      </c>
      <c r="H35" s="235" t="str">
        <f>T('Hidden data'!F61)</f>
        <v/>
      </c>
      <c r="J35" s="202"/>
    </row>
    <row r="36" spans="1:10" ht="30" customHeight="1" x14ac:dyDescent="0.2">
      <c r="A36" s="227" t="s">
        <v>281</v>
      </c>
      <c r="B36" s="294" t="str">
        <f>T('Hidden data'!B62)</f>
        <v/>
      </c>
      <c r="C36" s="294"/>
      <c r="D36" s="294"/>
      <c r="E36" s="294"/>
      <c r="F36" s="294"/>
      <c r="G36" s="231" t="str">
        <f>T('Hidden data'!E62)</f>
        <v/>
      </c>
      <c r="H36" s="235" t="str">
        <f>T('Hidden data'!F62)</f>
        <v/>
      </c>
    </row>
    <row r="37" spans="1:10" ht="30" customHeight="1" x14ac:dyDescent="0.2">
      <c r="A37" s="227" t="s">
        <v>293</v>
      </c>
      <c r="B37" s="294" t="str">
        <f>T('Hidden data'!B63)</f>
        <v/>
      </c>
      <c r="C37" s="294"/>
      <c r="D37" s="294"/>
      <c r="E37" s="294"/>
      <c r="F37" s="294"/>
      <c r="G37" s="231" t="str">
        <f>T('Hidden data'!E63)</f>
        <v/>
      </c>
      <c r="H37" s="235" t="str">
        <f>T('Hidden data'!F63)</f>
        <v/>
      </c>
    </row>
    <row r="38" spans="1:10" ht="30" customHeight="1" x14ac:dyDescent="0.2">
      <c r="A38" s="227" t="s">
        <v>294</v>
      </c>
      <c r="B38" s="294" t="str">
        <f>T('Hidden data'!B64)</f>
        <v/>
      </c>
      <c r="C38" s="294"/>
      <c r="D38" s="294"/>
      <c r="E38" s="294"/>
      <c r="F38" s="294"/>
      <c r="G38" s="231" t="str">
        <f>T('Hidden data'!E64)</f>
        <v/>
      </c>
      <c r="H38" s="235" t="str">
        <f>T('Hidden data'!F64)</f>
        <v/>
      </c>
    </row>
    <row r="39" spans="1:10" ht="30" customHeight="1" x14ac:dyDescent="0.2">
      <c r="A39" s="227" t="s">
        <v>295</v>
      </c>
      <c r="B39" s="294" t="str">
        <f>T('Hidden data'!B65)</f>
        <v/>
      </c>
      <c r="C39" s="294"/>
      <c r="D39" s="294"/>
      <c r="E39" s="294"/>
      <c r="F39" s="294"/>
      <c r="G39" s="231" t="str">
        <f>T('Hidden data'!E65)</f>
        <v/>
      </c>
      <c r="H39" s="235" t="str">
        <f>T('Hidden data'!F65)</f>
        <v/>
      </c>
    </row>
    <row r="40" spans="1:10" ht="30" customHeight="1" x14ac:dyDescent="0.2">
      <c r="A40" s="227" t="s">
        <v>296</v>
      </c>
      <c r="B40" s="294" t="str">
        <f>T('Hidden data'!B66)</f>
        <v/>
      </c>
      <c r="C40" s="294"/>
      <c r="D40" s="294"/>
      <c r="E40" s="294"/>
      <c r="F40" s="294"/>
      <c r="G40" s="231" t="str">
        <f>T('Hidden data'!E66)</f>
        <v/>
      </c>
      <c r="H40" s="235" t="str">
        <f>T('Hidden data'!F66)</f>
        <v/>
      </c>
    </row>
    <row r="41" spans="1:10" ht="30" customHeight="1" x14ac:dyDescent="0.2">
      <c r="A41" s="227" t="s">
        <v>305</v>
      </c>
      <c r="B41" s="294" t="str">
        <f>T('Hidden data'!B67)</f>
        <v/>
      </c>
      <c r="C41" s="294"/>
      <c r="D41" s="294"/>
      <c r="E41" s="294"/>
      <c r="F41" s="294"/>
      <c r="G41" s="231" t="str">
        <f>T('Hidden data'!E67)</f>
        <v/>
      </c>
      <c r="H41" s="235" t="str">
        <f>T('Hidden data'!F67)</f>
        <v/>
      </c>
    </row>
    <row r="42" spans="1:10" ht="30" customHeight="1" x14ac:dyDescent="0.2">
      <c r="A42" s="227" t="s">
        <v>306</v>
      </c>
      <c r="B42" s="294" t="str">
        <f>T('Hidden data'!B68)</f>
        <v/>
      </c>
      <c r="C42" s="294"/>
      <c r="D42" s="294"/>
      <c r="E42" s="294"/>
      <c r="F42" s="294"/>
      <c r="G42" s="231" t="str">
        <f>T('Hidden data'!E68)</f>
        <v/>
      </c>
      <c r="H42" s="235" t="str">
        <f>T('Hidden data'!F68)</f>
        <v/>
      </c>
    </row>
    <row r="43" spans="1:10" ht="30" customHeight="1" x14ac:dyDescent="0.2">
      <c r="A43" s="227" t="s">
        <v>307</v>
      </c>
      <c r="B43" s="294" t="str">
        <f>T('Hidden data'!B69)</f>
        <v/>
      </c>
      <c r="C43" s="294"/>
      <c r="D43" s="294"/>
      <c r="E43" s="294"/>
      <c r="F43" s="294"/>
      <c r="G43" s="231" t="str">
        <f>T('Hidden data'!E69)</f>
        <v/>
      </c>
      <c r="H43" s="235" t="str">
        <f>T('Hidden data'!F69)</f>
        <v/>
      </c>
    </row>
    <row r="44" spans="1:10" ht="30" customHeight="1" x14ac:dyDescent="0.2">
      <c r="A44" s="232" t="s">
        <v>308</v>
      </c>
      <c r="B44" s="295" t="str">
        <f>T('Hidden data'!B70)</f>
        <v/>
      </c>
      <c r="C44" s="295"/>
      <c r="D44" s="295"/>
      <c r="E44" s="295"/>
      <c r="F44" s="295"/>
      <c r="G44" s="233" t="str">
        <f>T('Hidden data'!E70)</f>
        <v/>
      </c>
      <c r="H44" s="236" t="str">
        <f>T('Hidden data'!F70)</f>
        <v/>
      </c>
    </row>
    <row r="45" spans="1:10" ht="6" customHeight="1" x14ac:dyDescent="0.2">
      <c r="A45" s="20"/>
      <c r="B45" s="20"/>
      <c r="C45" s="20"/>
      <c r="D45" s="20"/>
      <c r="E45" s="20"/>
      <c r="F45" s="20"/>
      <c r="G45" s="20"/>
      <c r="H45" s="20"/>
    </row>
    <row r="46" spans="1:10" ht="20.100000000000001" customHeight="1" x14ac:dyDescent="0.2">
      <c r="A46" s="21" t="s">
        <v>121</v>
      </c>
      <c r="B46" s="22"/>
      <c r="C46" s="22"/>
      <c r="D46" s="22"/>
      <c r="E46" s="60"/>
      <c r="F46" s="60"/>
      <c r="G46" s="60"/>
      <c r="H46" s="190"/>
    </row>
    <row r="47" spans="1:10" ht="15" customHeight="1" x14ac:dyDescent="0.2">
      <c r="A47" s="110" t="s">
        <v>239</v>
      </c>
      <c r="B47" s="323" t="s">
        <v>238</v>
      </c>
      <c r="C47" s="324"/>
      <c r="D47" s="324"/>
      <c r="E47" s="324"/>
      <c r="F47" s="325"/>
      <c r="G47" s="87" t="s">
        <v>240</v>
      </c>
      <c r="H47" s="88" t="s">
        <v>100</v>
      </c>
    </row>
    <row r="48" spans="1:10" ht="30" customHeight="1" x14ac:dyDescent="0.2">
      <c r="A48" s="227" t="s">
        <v>229</v>
      </c>
      <c r="B48" s="322" t="s">
        <v>246</v>
      </c>
      <c r="C48" s="322"/>
      <c r="D48" s="322"/>
      <c r="E48" s="322"/>
      <c r="F48" s="322"/>
      <c r="G48" s="228" t="s">
        <v>241</v>
      </c>
      <c r="H48" s="229">
        <f>'Hidden data'!B84</f>
        <v>0</v>
      </c>
    </row>
    <row r="49" spans="1:8" ht="30" customHeight="1" x14ac:dyDescent="0.2">
      <c r="A49" s="227" t="s">
        <v>230</v>
      </c>
      <c r="B49" s="322" t="s">
        <v>247</v>
      </c>
      <c r="C49" s="322"/>
      <c r="D49" s="322"/>
      <c r="E49" s="322"/>
      <c r="F49" s="322"/>
      <c r="G49" s="228" t="s">
        <v>241</v>
      </c>
      <c r="H49" s="229">
        <f>'Hidden data'!B85</f>
        <v>0</v>
      </c>
    </row>
    <row r="50" spans="1:8" ht="30" customHeight="1" x14ac:dyDescent="0.2">
      <c r="A50" s="227" t="s">
        <v>231</v>
      </c>
      <c r="B50" s="322" t="s">
        <v>248</v>
      </c>
      <c r="C50" s="322"/>
      <c r="D50" s="322"/>
      <c r="E50" s="322"/>
      <c r="F50" s="322"/>
      <c r="G50" s="228" t="s">
        <v>242</v>
      </c>
      <c r="H50" s="229">
        <f>'Hidden data'!B86</f>
        <v>0</v>
      </c>
    </row>
    <row r="51" spans="1:8" ht="30" customHeight="1" x14ac:dyDescent="0.2">
      <c r="A51" s="227" t="s">
        <v>232</v>
      </c>
      <c r="B51" s="322" t="s">
        <v>249</v>
      </c>
      <c r="C51" s="322"/>
      <c r="D51" s="322"/>
      <c r="E51" s="322"/>
      <c r="F51" s="322"/>
      <c r="G51" s="228" t="s">
        <v>243</v>
      </c>
      <c r="H51" s="229">
        <f>'Hidden data'!B87</f>
        <v>0</v>
      </c>
    </row>
    <row r="52" spans="1:8" ht="30" customHeight="1" x14ac:dyDescent="0.2">
      <c r="A52" s="227" t="s">
        <v>233</v>
      </c>
      <c r="B52" s="322" t="s">
        <v>250</v>
      </c>
      <c r="C52" s="322"/>
      <c r="D52" s="322"/>
      <c r="E52" s="322"/>
      <c r="F52" s="322"/>
      <c r="G52" s="228" t="s">
        <v>244</v>
      </c>
      <c r="H52" s="229">
        <f>'Hidden data'!B88</f>
        <v>0</v>
      </c>
    </row>
    <row r="53" spans="1:8" ht="30" customHeight="1" x14ac:dyDescent="0.2">
      <c r="A53" s="230" t="s">
        <v>234</v>
      </c>
      <c r="B53" s="320" t="s">
        <v>251</v>
      </c>
      <c r="C53" s="320"/>
      <c r="D53" s="320"/>
      <c r="E53" s="320"/>
      <c r="F53" s="320"/>
      <c r="G53" s="231" t="s">
        <v>245</v>
      </c>
      <c r="H53" s="229">
        <f>'Hidden data'!B89</f>
        <v>0</v>
      </c>
    </row>
    <row r="54" spans="1:8" ht="30" customHeight="1" x14ac:dyDescent="0.2">
      <c r="A54" s="230" t="s">
        <v>235</v>
      </c>
      <c r="B54" s="320" t="s">
        <v>252</v>
      </c>
      <c r="C54" s="320"/>
      <c r="D54" s="320"/>
      <c r="E54" s="320"/>
      <c r="F54" s="320"/>
      <c r="G54" s="231" t="s">
        <v>245</v>
      </c>
      <c r="H54" s="229">
        <f>'Hidden data'!B90</f>
        <v>0</v>
      </c>
    </row>
    <row r="55" spans="1:8" ht="45" customHeight="1" x14ac:dyDescent="0.2">
      <c r="A55" s="230" t="s">
        <v>236</v>
      </c>
      <c r="B55" s="320" t="s">
        <v>253</v>
      </c>
      <c r="C55" s="320"/>
      <c r="D55" s="320"/>
      <c r="E55" s="320"/>
      <c r="F55" s="320"/>
      <c r="G55" s="231" t="s">
        <v>245</v>
      </c>
      <c r="H55" s="229">
        <f>'Hidden data'!B91</f>
        <v>0</v>
      </c>
    </row>
    <row r="56" spans="1:8" ht="30" customHeight="1" x14ac:dyDescent="0.2">
      <c r="A56" s="232" t="s">
        <v>237</v>
      </c>
      <c r="B56" s="321" t="s">
        <v>254</v>
      </c>
      <c r="C56" s="321"/>
      <c r="D56" s="321"/>
      <c r="E56" s="321"/>
      <c r="F56" s="321"/>
      <c r="G56" s="233" t="s">
        <v>241</v>
      </c>
      <c r="H56" s="234">
        <f>'Hidden data'!B92</f>
        <v>0</v>
      </c>
    </row>
  </sheetData>
  <sheetProtection password="C721" sheet="1" objects="1" scenarios="1" formatRows="0" selectLockedCells="1"/>
  <dataConsolidate/>
  <customSheetViews>
    <customSheetView guid="{9B195D69-7D5B-406D-87D2-41910A2F61D3}" scale="115" showPageBreaks="1" showGridLines="0" fitToPage="1" printArea="1" view="pageBreakPreview" topLeftCell="A16">
      <selection activeCell="N12" sqref="N12"/>
      <pageMargins left="0.7" right="0.7" top="0.75" bottom="0.75" header="0.3" footer="0.3"/>
      <pageSetup paperSize="9" scale="93" fitToHeight="0" orientation="portrait" r:id="rId1"/>
    </customSheetView>
  </customSheetViews>
  <mergeCells count="52">
    <mergeCell ref="B47:F47"/>
    <mergeCell ref="J10:J11"/>
    <mergeCell ref="J13:J14"/>
    <mergeCell ref="J23:J28"/>
    <mergeCell ref="J3:J8"/>
    <mergeCell ref="J16:J20"/>
    <mergeCell ref="B31:F31"/>
    <mergeCell ref="B32:F32"/>
    <mergeCell ref="B33:F33"/>
    <mergeCell ref="B34:F34"/>
    <mergeCell ref="B39:F39"/>
    <mergeCell ref="B29:F29"/>
    <mergeCell ref="B30:F30"/>
    <mergeCell ref="B35:F35"/>
    <mergeCell ref="B28:F28"/>
    <mergeCell ref="B20:F20"/>
    <mergeCell ref="B55:F55"/>
    <mergeCell ref="B56:F56"/>
    <mergeCell ref="B48:F48"/>
    <mergeCell ref="B49:F49"/>
    <mergeCell ref="B50:F50"/>
    <mergeCell ref="B51:F51"/>
    <mergeCell ref="B52:F52"/>
    <mergeCell ref="B53:F53"/>
    <mergeCell ref="B54:F54"/>
    <mergeCell ref="B27:F27"/>
    <mergeCell ref="B21:F21"/>
    <mergeCell ref="B22:F22"/>
    <mergeCell ref="B23:F23"/>
    <mergeCell ref="B24:F24"/>
    <mergeCell ref="B25:F25"/>
    <mergeCell ref="B26:F26"/>
    <mergeCell ref="A11:H11"/>
    <mergeCell ref="A14:H14"/>
    <mergeCell ref="A17:H17"/>
    <mergeCell ref="A6:D6"/>
    <mergeCell ref="F6:G6"/>
    <mergeCell ref="A7:D7"/>
    <mergeCell ref="A4:H4"/>
    <mergeCell ref="A8:B8"/>
    <mergeCell ref="F7:G7"/>
    <mergeCell ref="C8:D8"/>
    <mergeCell ref="F8:G8"/>
    <mergeCell ref="F5:G5"/>
    <mergeCell ref="B38:F38"/>
    <mergeCell ref="B43:F43"/>
    <mergeCell ref="B44:F44"/>
    <mergeCell ref="B36:F36"/>
    <mergeCell ref="B37:F37"/>
    <mergeCell ref="B40:F40"/>
    <mergeCell ref="B41:F41"/>
    <mergeCell ref="B42:F42"/>
  </mergeCells>
  <conditionalFormatting sqref="A4:H4">
    <cfRule type="notContainsBlanks" dxfId="214" priority="48">
      <formula>LEN(TRIM(A4))&gt;0</formula>
    </cfRule>
  </conditionalFormatting>
  <conditionalFormatting sqref="A6">
    <cfRule type="notContainsBlanks" dxfId="213" priority="47">
      <formula>LEN(TRIM(A6))&gt;0</formula>
    </cfRule>
  </conditionalFormatting>
  <conditionalFormatting sqref="A14:H14">
    <cfRule type="notContainsBlanks" dxfId="212" priority="45">
      <formula>LEN(TRIM(A14))&gt;0</formula>
    </cfRule>
    <cfRule type="notContainsBlanks" priority="46">
      <formula>LEN(TRIM(A14))&gt;0</formula>
    </cfRule>
  </conditionalFormatting>
  <conditionalFormatting sqref="A11:H11">
    <cfRule type="notContainsBlanks" dxfId="211" priority="44">
      <formula>LEN(TRIM(A11))&gt;0</formula>
    </cfRule>
  </conditionalFormatting>
  <conditionalFormatting sqref="A17:H17">
    <cfRule type="notContainsBlanks" dxfId="210" priority="11">
      <formula>LEN(TRIM(A17))&gt;0</formula>
    </cfRule>
    <cfRule type="notContainsBlanks" priority="12">
      <formula>LEN(TRIM(A17))&gt;0</formula>
    </cfRule>
  </conditionalFormatting>
  <conditionalFormatting sqref="H8">
    <cfRule type="notContainsBlanks" dxfId="209" priority="6">
      <formula>LEN(TRIM(H8))&gt;0</formula>
    </cfRule>
  </conditionalFormatting>
  <conditionalFormatting sqref="A8">
    <cfRule type="notContainsBlanks" dxfId="208" priority="1">
      <formula>LEN(TRIM(A8))&gt;0</formula>
    </cfRule>
  </conditionalFormatting>
  <conditionalFormatting sqref="H5">
    <cfRule type="notContainsBlanks" dxfId="207" priority="4">
      <formula>LEN(TRIM(H5))&gt;0</formula>
    </cfRule>
  </conditionalFormatting>
  <conditionalFormatting sqref="H6">
    <cfRule type="notContainsBlanks" dxfId="206" priority="3">
      <formula>LEN(TRIM(H6))&gt;0</formula>
    </cfRule>
  </conditionalFormatting>
  <conditionalFormatting sqref="H7">
    <cfRule type="notContainsBlanks" dxfId="205" priority="2">
      <formula>LEN(TRIM(H7))&gt;0</formula>
    </cfRule>
  </conditionalFormatting>
  <dataValidations count="6">
    <dataValidation allowBlank="1" errorTitle="Memeber states" error="Please choose from the drop down menu." promptTitle="Location" prompt="Please choose the country where your organisation is registered." sqref="A11:H11"/>
    <dataValidation type="textLength" operator="lessThanOrEqual" allowBlank="1" showInputMessage="1" showErrorMessage="1" sqref="A4:H4">
      <formula1>100</formula1>
    </dataValidation>
    <dataValidation allowBlank="1" errorTitle="Roll down cell!" error="Please choose from the drop down menu." promptTitle="Priority axes" prompt="Please choose your Priority axis." sqref="A14:H14 A17:H17"/>
    <dataValidation type="list" allowBlank="1" showInputMessage="1" showErrorMessage="1" sqref="A8:B8">
      <formula1>Duration</formula1>
    </dataValidation>
    <dataValidation type="textLength" operator="lessThanOrEqual" allowBlank="1" errorTitle="Memeber states" error="Please choose from the drop down menu." sqref="H5:H8">
      <formula1>20</formula1>
    </dataValidation>
    <dataValidation type="textLength" operator="lessThanOrEqual" allowBlank="1" showErrorMessage="1" error="Too long!" sqref="A6:D6">
      <formula1>15</formula1>
    </dataValidation>
  </dataValidations>
  <pageMargins left="0.70866141732283472" right="0.70866141732283472" top="0.74803149606299213" bottom="0.74803149606299213" header="0.31496062992125984" footer="0.31496062992125984"/>
  <pageSetup paperSize="9" fitToHeight="0"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9"/>
  <sheetViews>
    <sheetView showGridLines="0" zoomScale="115" zoomScaleNormal="115" workbookViewId="0">
      <selection activeCell="B5" sqref="B5"/>
    </sheetView>
  </sheetViews>
  <sheetFormatPr defaultRowHeight="11.25" x14ac:dyDescent="0.2"/>
  <cols>
    <col min="1" max="1" width="36.85546875" style="47" customWidth="1"/>
    <col min="2" max="7" width="16.7109375" style="100" customWidth="1"/>
    <col min="8" max="8" width="18.7109375" style="47" customWidth="1"/>
    <col min="9" max="9" width="12.7109375" style="101" customWidth="1"/>
    <col min="10" max="10" width="2.7109375" style="47" customWidth="1"/>
    <col min="11" max="11" width="50.7109375" style="47" customWidth="1"/>
    <col min="12" max="16384" width="9.140625" style="47"/>
  </cols>
  <sheetData>
    <row r="1" spans="1:11" ht="30" customHeight="1" x14ac:dyDescent="0.2">
      <c r="A1" s="109" t="s">
        <v>257</v>
      </c>
      <c r="B1" s="99"/>
      <c r="C1" s="99"/>
      <c r="D1" s="99"/>
      <c r="E1" s="99"/>
      <c r="F1" s="99"/>
      <c r="G1" s="99"/>
      <c r="H1" s="99"/>
      <c r="I1" s="113" t="s">
        <v>202</v>
      </c>
    </row>
    <row r="2" spans="1:11" ht="6" customHeight="1" thickBot="1" x14ac:dyDescent="0.25">
      <c r="H2" s="100"/>
    </row>
    <row r="3" spans="1:11" ht="39.950000000000003" customHeight="1" thickBot="1" x14ac:dyDescent="0.25">
      <c r="A3" s="111" t="s">
        <v>292</v>
      </c>
      <c r="B3" s="150" t="str">
        <f>CONCATENATE("LB",CHAR(10),IF(ISBLANK('5.13 Project7'!B13),"",VLOOKUP('5.13 Project7'!B13,'Hidden data'!$B$47:$H$58,2,)))</f>
        <v xml:space="preserve">LB
</v>
      </c>
      <c r="C3" s="129" t="str">
        <f>CONCATENATE("B2",CHAR(10),IF(ISBLANK('5.13 Project7'!B14),"",VLOOKUP('5.13 Project7'!B14,'Hidden data'!$B$47:$H$58,2,)))</f>
        <v xml:space="preserve">B2
</v>
      </c>
      <c r="D3" s="150" t="str">
        <f>CONCATENATE("B3",CHAR(10),IF(ISBLANK('5.13 Project7'!B15),"",VLOOKUP('5.13 Project7'!B15,'Hidden data'!$B$47:$H$58,2,)))</f>
        <v xml:space="preserve">B3
</v>
      </c>
      <c r="E3" s="129" t="str">
        <f>CONCATENATE("B4",CHAR(10),IF(ISBLANK('5.13 Project7'!B16),"",VLOOKUP('5.13 Project7'!B16,'Hidden data'!$B$47:$H$58,2,)))</f>
        <v xml:space="preserve">B4
</v>
      </c>
      <c r="F3" s="150" t="str">
        <f>CONCATENATE("B5",CHAR(10),IF(ISBLANK('5.13 Project7'!B17),"",VLOOKUP('5.13 Project7'!B17,'Hidden data'!$B$47:$H$58,2,)))</f>
        <v xml:space="preserve">B5
</v>
      </c>
      <c r="G3" s="129" t="str">
        <f>CONCATENATE("B6",CHAR(10),IF(ISBLANK('5.13 Project7'!B18),"",VLOOKUP('5.13 Project7'!B18,'Hidden data'!$B$47:$H$58,2,)))</f>
        <v xml:space="preserve">B6
</v>
      </c>
      <c r="H3" s="151" t="s">
        <v>74</v>
      </c>
      <c r="I3" s="155" t="s">
        <v>143</v>
      </c>
      <c r="K3" s="222" t="s">
        <v>366</v>
      </c>
    </row>
    <row r="4" spans="1:11" ht="6" customHeight="1" thickBot="1" x14ac:dyDescent="0.25">
      <c r="H4" s="100"/>
    </row>
    <row r="5" spans="1:11" ht="20.100000000000001" customHeight="1" thickBot="1" x14ac:dyDescent="0.25">
      <c r="A5" s="220" t="s">
        <v>356</v>
      </c>
      <c r="B5" s="223"/>
      <c r="C5" s="223"/>
      <c r="D5" s="223"/>
      <c r="E5" s="223"/>
      <c r="F5" s="223"/>
      <c r="G5" s="223"/>
      <c r="H5" s="218"/>
      <c r="I5" s="219"/>
      <c r="K5" s="281" t="s">
        <v>372</v>
      </c>
    </row>
    <row r="6" spans="1:11" ht="6" customHeight="1" thickBot="1" x14ac:dyDescent="0.25">
      <c r="H6" s="100"/>
      <c r="K6" s="281"/>
    </row>
    <row r="7" spans="1:11" s="40" customFormat="1" ht="20.100000000000001" customHeight="1" thickBot="1" x14ac:dyDescent="0.25">
      <c r="A7" s="94" t="s">
        <v>76</v>
      </c>
      <c r="B7" s="134">
        <f>SUM(B8)</f>
        <v>0</v>
      </c>
      <c r="C7" s="134">
        <f t="shared" ref="C7:H7" si="0">SUM(C8)</f>
        <v>0</v>
      </c>
      <c r="D7" s="134">
        <f t="shared" si="0"/>
        <v>0</v>
      </c>
      <c r="E7" s="95">
        <f t="shared" si="0"/>
        <v>0</v>
      </c>
      <c r="F7" s="134">
        <f t="shared" si="0"/>
        <v>0</v>
      </c>
      <c r="G7" s="95">
        <f t="shared" si="0"/>
        <v>0</v>
      </c>
      <c r="H7" s="136">
        <f t="shared" si="0"/>
        <v>0</v>
      </c>
      <c r="I7" s="96" t="str">
        <f>IF((H50&gt;0),H7/H50,"")</f>
        <v/>
      </c>
      <c r="K7" s="281"/>
    </row>
    <row r="8" spans="1:11" ht="20.100000000000001" customHeight="1" thickBot="1" x14ac:dyDescent="0.25">
      <c r="A8" s="102" t="s">
        <v>196</v>
      </c>
      <c r="B8" s="141"/>
      <c r="C8" s="141"/>
      <c r="D8" s="141"/>
      <c r="E8" s="141"/>
      <c r="F8" s="141"/>
      <c r="G8" s="141"/>
      <c r="H8" s="137">
        <f>SUM(B8:G8)</f>
        <v>0</v>
      </c>
      <c r="I8" s="104"/>
      <c r="K8" s="281"/>
    </row>
    <row r="9" spans="1:11" ht="15" customHeight="1" thickBot="1" x14ac:dyDescent="0.25">
      <c r="A9" s="105" t="s">
        <v>120</v>
      </c>
      <c r="B9" s="48"/>
      <c r="C9" s="48"/>
      <c r="D9" s="48"/>
      <c r="E9" s="48"/>
      <c r="F9" s="48"/>
      <c r="G9" s="48"/>
      <c r="H9" s="48"/>
      <c r="I9" s="90" t="str">
        <f>CONCATENATE(LEN(A10),"/",1000)</f>
        <v>0/1000</v>
      </c>
      <c r="K9" s="281"/>
    </row>
    <row r="10" spans="1:11" ht="99.95" customHeight="1" thickBot="1" x14ac:dyDescent="0.25">
      <c r="A10" s="403"/>
      <c r="B10" s="404"/>
      <c r="C10" s="404"/>
      <c r="D10" s="404"/>
      <c r="E10" s="404"/>
      <c r="F10" s="404"/>
      <c r="G10" s="404"/>
      <c r="H10" s="404"/>
      <c r="I10" s="405"/>
      <c r="K10" s="281"/>
    </row>
    <row r="11" spans="1:11" ht="6" customHeight="1" thickBot="1" x14ac:dyDescent="0.25">
      <c r="H11" s="100"/>
      <c r="K11" s="281"/>
    </row>
    <row r="12" spans="1:11" s="40" customFormat="1" ht="20.100000000000001" customHeight="1" thickBot="1" x14ac:dyDescent="0.25">
      <c r="A12" s="94" t="s">
        <v>77</v>
      </c>
      <c r="B12" s="134">
        <f>SUM(B13:B14)</f>
        <v>0</v>
      </c>
      <c r="C12" s="134">
        <f t="shared" ref="C12:G12" si="1">SUM(C13:C14)</f>
        <v>0</v>
      </c>
      <c r="D12" s="134">
        <f t="shared" si="1"/>
        <v>0</v>
      </c>
      <c r="E12" s="134">
        <f t="shared" si="1"/>
        <v>0</v>
      </c>
      <c r="F12" s="134">
        <f t="shared" si="1"/>
        <v>0</v>
      </c>
      <c r="G12" s="134">
        <f t="shared" si="1"/>
        <v>0</v>
      </c>
      <c r="H12" s="136">
        <f>SUM(H13:H14)</f>
        <v>0</v>
      </c>
      <c r="I12" s="96" t="str">
        <f>IF((H50&gt;0),H12/H50,"")</f>
        <v/>
      </c>
      <c r="K12" s="281"/>
    </row>
    <row r="13" spans="1:11" ht="20.100000000000001" customHeight="1" thickBot="1" x14ac:dyDescent="0.25">
      <c r="A13" s="102" t="s">
        <v>119</v>
      </c>
      <c r="B13" s="138"/>
      <c r="C13" s="138"/>
      <c r="D13" s="138"/>
      <c r="E13" s="138"/>
      <c r="F13" s="138"/>
      <c r="G13" s="138"/>
      <c r="H13" s="139">
        <f>SUM(B13:G13)</f>
        <v>0</v>
      </c>
      <c r="I13" s="104"/>
      <c r="K13" s="281"/>
    </row>
    <row r="14" spans="1:11" ht="20.100000000000001" customHeight="1" thickBot="1" x14ac:dyDescent="0.25">
      <c r="A14" s="102" t="s">
        <v>78</v>
      </c>
      <c r="B14" s="135"/>
      <c r="C14" s="135"/>
      <c r="D14" s="135"/>
      <c r="E14" s="135"/>
      <c r="F14" s="135"/>
      <c r="G14" s="135"/>
      <c r="H14" s="137">
        <f>SUM(B14:G14)</f>
        <v>0</v>
      </c>
      <c r="I14" s="104"/>
      <c r="K14" s="281"/>
    </row>
    <row r="15" spans="1:11" ht="15" customHeight="1" thickBot="1" x14ac:dyDescent="0.25">
      <c r="A15" s="105" t="s">
        <v>120</v>
      </c>
      <c r="B15" s="48"/>
      <c r="C15" s="48"/>
      <c r="D15" s="48"/>
      <c r="E15" s="48"/>
      <c r="F15" s="48"/>
      <c r="G15" s="48"/>
      <c r="H15" s="48"/>
      <c r="I15" s="90" t="str">
        <f>CONCATENATE(LEN(A16),"/",1000)</f>
        <v>0/1000</v>
      </c>
      <c r="K15" s="197"/>
    </row>
    <row r="16" spans="1:11" ht="99.95" customHeight="1" thickBot="1" x14ac:dyDescent="0.25">
      <c r="A16" s="406"/>
      <c r="B16" s="407"/>
      <c r="C16" s="407"/>
      <c r="D16" s="407"/>
      <c r="E16" s="407"/>
      <c r="F16" s="407"/>
      <c r="G16" s="407"/>
      <c r="H16" s="407"/>
      <c r="I16" s="408"/>
      <c r="K16" s="205" t="s">
        <v>363</v>
      </c>
    </row>
    <row r="17" spans="1:11" ht="6" customHeight="1" thickBot="1" x14ac:dyDescent="0.25">
      <c r="H17" s="100"/>
      <c r="K17" s="197"/>
    </row>
    <row r="18" spans="1:11" s="40" customFormat="1" ht="20.100000000000001" customHeight="1" thickBot="1" x14ac:dyDescent="0.25">
      <c r="A18" s="94" t="s">
        <v>79</v>
      </c>
      <c r="B18" s="134">
        <f>SUM(B19)</f>
        <v>0</v>
      </c>
      <c r="C18" s="134">
        <f t="shared" ref="C18:H18" si="2">SUM(C19)</f>
        <v>0</v>
      </c>
      <c r="D18" s="95">
        <f t="shared" si="2"/>
        <v>0</v>
      </c>
      <c r="E18" s="134">
        <f t="shared" si="2"/>
        <v>0</v>
      </c>
      <c r="F18" s="95">
        <f t="shared" si="2"/>
        <v>0</v>
      </c>
      <c r="G18" s="134">
        <f t="shared" si="2"/>
        <v>0</v>
      </c>
      <c r="H18" s="136">
        <f t="shared" si="2"/>
        <v>0</v>
      </c>
      <c r="I18" s="96" t="str">
        <f>IF((H50&gt;0),H18/H50,"")</f>
        <v/>
      </c>
      <c r="K18" s="281" t="s">
        <v>362</v>
      </c>
    </row>
    <row r="19" spans="1:11" ht="20.100000000000001" customHeight="1" thickBot="1" x14ac:dyDescent="0.25">
      <c r="A19" s="140" t="s">
        <v>195</v>
      </c>
      <c r="B19" s="160">
        <f t="shared" ref="B19:G19" si="3">B12*0.15</f>
        <v>0</v>
      </c>
      <c r="C19" s="160">
        <f t="shared" si="3"/>
        <v>0</v>
      </c>
      <c r="D19" s="161">
        <f t="shared" si="3"/>
        <v>0</v>
      </c>
      <c r="E19" s="160">
        <f t="shared" si="3"/>
        <v>0</v>
      </c>
      <c r="F19" s="161">
        <f t="shared" si="3"/>
        <v>0</v>
      </c>
      <c r="G19" s="160">
        <f t="shared" si="3"/>
        <v>0</v>
      </c>
      <c r="H19" s="142">
        <f>SUM(B19:G19)</f>
        <v>0</v>
      </c>
      <c r="I19" s="143"/>
      <c r="K19" s="281"/>
    </row>
    <row r="20" spans="1:11" ht="6" customHeight="1" thickBot="1" x14ac:dyDescent="0.25">
      <c r="H20" s="130"/>
      <c r="I20" s="106"/>
      <c r="K20" s="281"/>
    </row>
    <row r="21" spans="1:11" s="40" customFormat="1" ht="20.100000000000001" customHeight="1" thickBot="1" x14ac:dyDescent="0.25">
      <c r="A21" s="94" t="s">
        <v>367</v>
      </c>
      <c r="B21" s="134">
        <f>SUM(B22:B24)</f>
        <v>0</v>
      </c>
      <c r="C21" s="134">
        <f t="shared" ref="C21:G21" si="4">SUM(C22:C24)</f>
        <v>0</v>
      </c>
      <c r="D21" s="134">
        <f t="shared" si="4"/>
        <v>0</v>
      </c>
      <c r="E21" s="134">
        <f t="shared" si="4"/>
        <v>0</v>
      </c>
      <c r="F21" s="134">
        <f t="shared" si="4"/>
        <v>0</v>
      </c>
      <c r="G21" s="134">
        <f t="shared" si="4"/>
        <v>0</v>
      </c>
      <c r="H21" s="136">
        <f>SUM(H22:H24)</f>
        <v>0</v>
      </c>
      <c r="I21" s="96" t="str">
        <f>IF((H50&gt;0),H21/H50,"")</f>
        <v/>
      </c>
      <c r="K21" s="281"/>
    </row>
    <row r="22" spans="1:11" ht="20.100000000000001" customHeight="1" thickBot="1" x14ac:dyDescent="0.25">
      <c r="A22" s="102" t="s">
        <v>102</v>
      </c>
      <c r="B22" s="138"/>
      <c r="C22" s="138"/>
      <c r="D22" s="138"/>
      <c r="E22" s="138"/>
      <c r="F22" s="138"/>
      <c r="G22" s="138"/>
      <c r="H22" s="139">
        <f>SUM(B22:G22)</f>
        <v>0</v>
      </c>
      <c r="I22" s="104"/>
      <c r="K22" s="281"/>
    </row>
    <row r="23" spans="1:11" ht="20.100000000000001" customHeight="1" thickBot="1" x14ac:dyDescent="0.25">
      <c r="A23" s="102" t="s">
        <v>368</v>
      </c>
      <c r="B23" s="138"/>
      <c r="C23" s="138"/>
      <c r="D23" s="138"/>
      <c r="E23" s="138"/>
      <c r="F23" s="138"/>
      <c r="G23" s="138"/>
      <c r="H23" s="139">
        <f t="shared" ref="H23:H24" si="5">SUM(B23:G23)</f>
        <v>0</v>
      </c>
      <c r="I23" s="104"/>
      <c r="K23" s="281"/>
    </row>
    <row r="24" spans="1:11" ht="20.100000000000001" customHeight="1" thickBot="1" x14ac:dyDescent="0.25">
      <c r="A24" s="102" t="s">
        <v>103</v>
      </c>
      <c r="B24" s="135"/>
      <c r="C24" s="135"/>
      <c r="D24" s="135"/>
      <c r="E24" s="135"/>
      <c r="F24" s="135"/>
      <c r="G24" s="135"/>
      <c r="H24" s="139">
        <f t="shared" si="5"/>
        <v>0</v>
      </c>
      <c r="I24" s="104"/>
      <c r="K24" s="281"/>
    </row>
    <row r="25" spans="1:11" ht="15" customHeight="1" thickBot="1" x14ac:dyDescent="0.25">
      <c r="A25" s="105" t="s">
        <v>120</v>
      </c>
      <c r="B25" s="48"/>
      <c r="C25" s="48"/>
      <c r="D25" s="48"/>
      <c r="E25" s="48"/>
      <c r="F25" s="48"/>
      <c r="G25" s="48"/>
      <c r="H25" s="48"/>
      <c r="I25" s="90" t="str">
        <f>CONCATENATE(LEN(A26),"/",1000)</f>
        <v>0/1000</v>
      </c>
      <c r="K25" s="197"/>
    </row>
    <row r="26" spans="1:11" ht="99.95" customHeight="1" thickBot="1" x14ac:dyDescent="0.25">
      <c r="A26" s="409"/>
      <c r="B26" s="410"/>
      <c r="C26" s="410"/>
      <c r="D26" s="410"/>
      <c r="E26" s="410"/>
      <c r="F26" s="410"/>
      <c r="G26" s="410"/>
      <c r="H26" s="410"/>
      <c r="I26" s="411"/>
      <c r="K26" s="205" t="s">
        <v>360</v>
      </c>
    </row>
    <row r="27" spans="1:11" ht="6" customHeight="1" thickBot="1" x14ac:dyDescent="0.25">
      <c r="H27" s="100"/>
      <c r="K27" s="197"/>
    </row>
    <row r="28" spans="1:11" s="40" customFormat="1" ht="20.100000000000001" customHeight="1" thickBot="1" x14ac:dyDescent="0.25">
      <c r="A28" s="94" t="s">
        <v>80</v>
      </c>
      <c r="B28" s="134">
        <f>SUM(B29:B34)</f>
        <v>0</v>
      </c>
      <c r="C28" s="134">
        <f t="shared" ref="C28:G28" si="6">SUM(C29:C34)</f>
        <v>0</v>
      </c>
      <c r="D28" s="134">
        <f t="shared" si="6"/>
        <v>0</v>
      </c>
      <c r="E28" s="134">
        <f t="shared" si="6"/>
        <v>0</v>
      </c>
      <c r="F28" s="134">
        <f t="shared" si="6"/>
        <v>0</v>
      </c>
      <c r="G28" s="134">
        <f t="shared" si="6"/>
        <v>0</v>
      </c>
      <c r="H28" s="136">
        <f>SUM(H29:H34)</f>
        <v>0</v>
      </c>
      <c r="I28" s="96" t="str">
        <f>IF((H50&gt;0),H28/H50,"")</f>
        <v/>
      </c>
      <c r="K28" s="281" t="s">
        <v>369</v>
      </c>
    </row>
    <row r="29" spans="1:11" ht="20.100000000000001" customHeight="1" thickBot="1" x14ac:dyDescent="0.25">
      <c r="A29" s="102" t="s">
        <v>104</v>
      </c>
      <c r="B29" s="138"/>
      <c r="C29" s="138"/>
      <c r="D29" s="138"/>
      <c r="E29" s="138"/>
      <c r="F29" s="138"/>
      <c r="G29" s="138"/>
      <c r="H29" s="139">
        <f>SUM(B29:G29)</f>
        <v>0</v>
      </c>
      <c r="I29" s="104"/>
      <c r="K29" s="281"/>
    </row>
    <row r="30" spans="1:11" ht="20.100000000000001" customHeight="1" thickBot="1" x14ac:dyDescent="0.25">
      <c r="A30" s="102" t="s">
        <v>182</v>
      </c>
      <c r="B30" s="138"/>
      <c r="C30" s="138"/>
      <c r="D30" s="138"/>
      <c r="E30" s="138"/>
      <c r="F30" s="138"/>
      <c r="G30" s="138"/>
      <c r="H30" s="139">
        <f t="shared" ref="H30:H34" si="7">SUM(B30:G30)</f>
        <v>0</v>
      </c>
      <c r="I30" s="104"/>
      <c r="K30" s="281"/>
    </row>
    <row r="31" spans="1:11" ht="20.100000000000001" customHeight="1" thickBot="1" x14ac:dyDescent="0.25">
      <c r="A31" s="102" t="s">
        <v>108</v>
      </c>
      <c r="B31" s="138"/>
      <c r="C31" s="138"/>
      <c r="D31" s="138"/>
      <c r="E31" s="138"/>
      <c r="F31" s="138"/>
      <c r="G31" s="138"/>
      <c r="H31" s="139">
        <f t="shared" si="7"/>
        <v>0</v>
      </c>
      <c r="I31" s="104"/>
      <c r="K31" s="281"/>
    </row>
    <row r="32" spans="1:11" ht="20.100000000000001" customHeight="1" thickBot="1" x14ac:dyDescent="0.25">
      <c r="A32" s="102" t="s">
        <v>183</v>
      </c>
      <c r="B32" s="248">
        <v>0</v>
      </c>
      <c r="C32" s="248">
        <v>0</v>
      </c>
      <c r="D32" s="248">
        <v>0</v>
      </c>
      <c r="E32" s="248">
        <v>0</v>
      </c>
      <c r="F32" s="248">
        <v>0</v>
      </c>
      <c r="G32" s="248">
        <v>0</v>
      </c>
      <c r="H32" s="139">
        <f t="shared" si="7"/>
        <v>0</v>
      </c>
      <c r="I32" s="104"/>
      <c r="K32" s="197"/>
    </row>
    <row r="33" spans="1:11" ht="30" customHeight="1" thickBot="1" x14ac:dyDescent="0.25">
      <c r="A33" s="107" t="s">
        <v>106</v>
      </c>
      <c r="B33" s="138"/>
      <c r="C33" s="138"/>
      <c r="D33" s="138"/>
      <c r="E33" s="138"/>
      <c r="F33" s="138"/>
      <c r="G33" s="138"/>
      <c r="H33" s="139">
        <f t="shared" si="7"/>
        <v>0</v>
      </c>
      <c r="I33" s="104"/>
      <c r="K33" s="281" t="s">
        <v>361</v>
      </c>
    </row>
    <row r="34" spans="1:11" ht="20.100000000000001" customHeight="1" thickBot="1" x14ac:dyDescent="0.25">
      <c r="A34" s="102" t="s">
        <v>105</v>
      </c>
      <c r="B34" s="135"/>
      <c r="C34" s="135"/>
      <c r="D34" s="135"/>
      <c r="E34" s="135"/>
      <c r="F34" s="135"/>
      <c r="G34" s="135"/>
      <c r="H34" s="139">
        <f t="shared" si="7"/>
        <v>0</v>
      </c>
      <c r="I34" s="104"/>
      <c r="K34" s="281"/>
    </row>
    <row r="35" spans="1:11" ht="15" customHeight="1" thickBot="1" x14ac:dyDescent="0.25">
      <c r="A35" s="105" t="s">
        <v>120</v>
      </c>
      <c r="B35" s="48"/>
      <c r="C35" s="48"/>
      <c r="D35" s="48"/>
      <c r="E35" s="48"/>
      <c r="F35" s="48"/>
      <c r="G35" s="48"/>
      <c r="H35" s="48"/>
      <c r="I35" s="90" t="str">
        <f>CONCATENATE(LEN(A36),"/",1000)</f>
        <v>0/1000</v>
      </c>
      <c r="K35" s="281"/>
    </row>
    <row r="36" spans="1:11" ht="99.95" customHeight="1" thickBot="1" x14ac:dyDescent="0.25">
      <c r="A36" s="402"/>
      <c r="B36" s="402"/>
      <c r="C36" s="402"/>
      <c r="D36" s="402"/>
      <c r="E36" s="402"/>
      <c r="F36" s="402"/>
      <c r="G36" s="402"/>
      <c r="H36" s="402"/>
      <c r="I36" s="402"/>
      <c r="K36" s="281"/>
    </row>
    <row r="37" spans="1:11" ht="6" customHeight="1" thickBot="1" x14ac:dyDescent="0.25">
      <c r="H37" s="100"/>
      <c r="K37" s="281"/>
    </row>
    <row r="38" spans="1:11" s="40" customFormat="1" ht="20.100000000000001" customHeight="1" thickBot="1" x14ac:dyDescent="0.25">
      <c r="A38" s="94" t="s">
        <v>81</v>
      </c>
      <c r="B38" s="134">
        <f>SUM(B39:B40)</f>
        <v>0</v>
      </c>
      <c r="C38" s="134">
        <f t="shared" ref="C38:G38" si="8">SUM(C39:C40)</f>
        <v>0</v>
      </c>
      <c r="D38" s="134">
        <f t="shared" si="8"/>
        <v>0</v>
      </c>
      <c r="E38" s="134">
        <f t="shared" si="8"/>
        <v>0</v>
      </c>
      <c r="F38" s="134">
        <f t="shared" si="8"/>
        <v>0</v>
      </c>
      <c r="G38" s="134">
        <f t="shared" si="8"/>
        <v>0</v>
      </c>
      <c r="H38" s="136">
        <f>SUM(H39:H40)</f>
        <v>0</v>
      </c>
      <c r="I38" s="96" t="str">
        <f>IF((H50&gt;0),H38/H50,"")</f>
        <v/>
      </c>
      <c r="K38" s="281"/>
    </row>
    <row r="39" spans="1:11" ht="20.100000000000001" customHeight="1" thickBot="1" x14ac:dyDescent="0.25">
      <c r="A39" s="102" t="s">
        <v>370</v>
      </c>
      <c r="B39" s="138"/>
      <c r="C39" s="138"/>
      <c r="D39" s="138"/>
      <c r="E39" s="138"/>
      <c r="F39" s="138"/>
      <c r="G39" s="138"/>
      <c r="H39" s="139">
        <f>SUM(B39:G39)</f>
        <v>0</v>
      </c>
      <c r="I39" s="104"/>
      <c r="K39" s="281"/>
    </row>
    <row r="40" spans="1:11" ht="20.100000000000001" customHeight="1" thickBot="1" x14ac:dyDescent="0.25">
      <c r="A40" s="102" t="s">
        <v>371</v>
      </c>
      <c r="B40" s="135"/>
      <c r="C40" s="135"/>
      <c r="D40" s="135"/>
      <c r="E40" s="135"/>
      <c r="F40" s="135"/>
      <c r="G40" s="135"/>
      <c r="H40" s="137">
        <f>SUM(B40:G40)</f>
        <v>0</v>
      </c>
      <c r="I40" s="104"/>
      <c r="K40" s="281"/>
    </row>
    <row r="41" spans="1:11" ht="15" customHeight="1" thickBot="1" x14ac:dyDescent="0.25">
      <c r="A41" s="105" t="s">
        <v>120</v>
      </c>
      <c r="B41" s="48"/>
      <c r="C41" s="48"/>
      <c r="D41" s="48"/>
      <c r="E41" s="48"/>
      <c r="F41" s="48"/>
      <c r="G41" s="48"/>
      <c r="H41" s="48"/>
      <c r="I41" s="90" t="str">
        <f>CONCATENATE(LEN(A42),"/",1000)</f>
        <v>0/1000</v>
      </c>
      <c r="K41" s="281"/>
    </row>
    <row r="42" spans="1:11" ht="99.95" customHeight="1" thickBot="1" x14ac:dyDescent="0.25">
      <c r="A42" s="402"/>
      <c r="B42" s="402"/>
      <c r="C42" s="402"/>
      <c r="D42" s="402"/>
      <c r="E42" s="402"/>
      <c r="F42" s="402"/>
      <c r="G42" s="402"/>
      <c r="H42" s="402"/>
      <c r="I42" s="402"/>
      <c r="K42" s="281"/>
    </row>
    <row r="43" spans="1:11" ht="6" customHeight="1" thickBot="1" x14ac:dyDescent="0.25">
      <c r="H43" s="100"/>
      <c r="K43" s="197"/>
    </row>
    <row r="44" spans="1:11" s="40" customFormat="1" ht="20.100000000000001" customHeight="1" thickBot="1" x14ac:dyDescent="0.25">
      <c r="A44" s="94" t="s">
        <v>82</v>
      </c>
      <c r="B44" s="134">
        <f>SUM(B45:B46)</f>
        <v>0</v>
      </c>
      <c r="C44" s="134">
        <f t="shared" ref="C44:G44" si="9">SUM(C45:C46)</f>
        <v>0</v>
      </c>
      <c r="D44" s="134">
        <f t="shared" si="9"/>
        <v>0</v>
      </c>
      <c r="E44" s="134">
        <f t="shared" si="9"/>
        <v>0</v>
      </c>
      <c r="F44" s="134">
        <f t="shared" si="9"/>
        <v>0</v>
      </c>
      <c r="G44" s="134">
        <f t="shared" si="9"/>
        <v>0</v>
      </c>
      <c r="H44" s="136">
        <f>SUM(H45:H46)</f>
        <v>0</v>
      </c>
      <c r="I44" s="96" t="str">
        <f>IF((H50&gt;0),H44/H50,"")</f>
        <v/>
      </c>
      <c r="K44" s="281" t="s">
        <v>364</v>
      </c>
    </row>
    <row r="45" spans="1:11" ht="30" customHeight="1" thickBot="1" x14ac:dyDescent="0.25">
      <c r="A45" s="107" t="s">
        <v>107</v>
      </c>
      <c r="B45" s="138"/>
      <c r="C45" s="138"/>
      <c r="D45" s="138"/>
      <c r="E45" s="138"/>
      <c r="F45" s="138"/>
      <c r="G45" s="138"/>
      <c r="H45" s="139">
        <f>SUM(B45:G45)</f>
        <v>0</v>
      </c>
      <c r="I45" s="104"/>
      <c r="K45" s="281"/>
    </row>
    <row r="46" spans="1:11" ht="20.100000000000001" customHeight="1" thickBot="1" x14ac:dyDescent="0.25">
      <c r="A46" s="107" t="s">
        <v>83</v>
      </c>
      <c r="B46" s="135"/>
      <c r="C46" s="135"/>
      <c r="D46" s="135"/>
      <c r="E46" s="135"/>
      <c r="F46" s="135"/>
      <c r="G46" s="135"/>
      <c r="H46" s="137">
        <f>SUM(B46:G46)</f>
        <v>0</v>
      </c>
      <c r="I46" s="104"/>
      <c r="K46" s="281"/>
    </row>
    <row r="47" spans="1:11" ht="15" customHeight="1" thickBot="1" x14ac:dyDescent="0.25">
      <c r="A47" s="105" t="s">
        <v>120</v>
      </c>
      <c r="B47" s="48"/>
      <c r="C47" s="48"/>
      <c r="D47" s="48"/>
      <c r="E47" s="48"/>
      <c r="F47" s="48"/>
      <c r="G47" s="48"/>
      <c r="H47" s="48"/>
      <c r="I47" s="90" t="str">
        <f>CONCATENATE(LEN(A48),"/",1000)</f>
        <v>0/1000</v>
      </c>
      <c r="K47" s="281"/>
    </row>
    <row r="48" spans="1:11" ht="99.95" customHeight="1" thickBot="1" x14ac:dyDescent="0.25">
      <c r="A48" s="402"/>
      <c r="B48" s="402"/>
      <c r="C48" s="402"/>
      <c r="D48" s="402"/>
      <c r="E48" s="402"/>
      <c r="F48" s="402"/>
      <c r="G48" s="402"/>
      <c r="H48" s="402"/>
      <c r="I48" s="402"/>
      <c r="K48" s="281"/>
    </row>
    <row r="49" spans="1:11" ht="8.1" customHeight="1" thickBot="1" x14ac:dyDescent="0.25"/>
    <row r="50" spans="1:11" s="40" customFormat="1" ht="20.100000000000001" customHeight="1" thickBot="1" x14ac:dyDescent="0.25">
      <c r="A50" s="97" t="s">
        <v>74</v>
      </c>
      <c r="B50" s="148">
        <f t="shared" ref="B50:H50" si="10">SUM(B7,B12,B18,B21,B28,B38,B44)</f>
        <v>0</v>
      </c>
      <c r="C50" s="148">
        <f t="shared" si="10"/>
        <v>0</v>
      </c>
      <c r="D50" s="148">
        <f t="shared" si="10"/>
        <v>0</v>
      </c>
      <c r="E50" s="148">
        <f t="shared" si="10"/>
        <v>0</v>
      </c>
      <c r="F50" s="148">
        <f t="shared" si="10"/>
        <v>0</v>
      </c>
      <c r="G50" s="148">
        <f t="shared" si="10"/>
        <v>0</v>
      </c>
      <c r="H50" s="149">
        <f t="shared" si="10"/>
        <v>0</v>
      </c>
      <c r="I50" s="98" t="str">
        <f>IF((H50&gt;0),H50/H50,"")</f>
        <v/>
      </c>
      <c r="K50" s="281" t="s">
        <v>365</v>
      </c>
    </row>
    <row r="51" spans="1:11" ht="8.1" customHeight="1" thickBot="1" x14ac:dyDescent="0.25">
      <c r="K51" s="281"/>
    </row>
    <row r="52" spans="1:11" s="40" customFormat="1" ht="20.100000000000001" customHeight="1" thickBot="1" x14ac:dyDescent="0.25">
      <c r="A52" s="162" t="s">
        <v>285</v>
      </c>
      <c r="B52" s="171"/>
      <c r="C52" s="172"/>
      <c r="D52" s="171"/>
      <c r="E52" s="172"/>
      <c r="F52" s="171"/>
      <c r="G52" s="172"/>
      <c r="H52" s="163"/>
      <c r="I52" s="164"/>
      <c r="K52" s="281"/>
    </row>
    <row r="53" spans="1:11" s="40" customFormat="1" ht="20.100000000000001" customHeight="1" thickBot="1" x14ac:dyDescent="0.25">
      <c r="A53" s="126" t="s">
        <v>289</v>
      </c>
      <c r="B53" s="144" t="str">
        <f t="shared" ref="B53:G53" si="11">IF(ISBLANK(B52),"",ROUNDDOWN(B50*B52/100,2))</f>
        <v/>
      </c>
      <c r="C53" s="144" t="str">
        <f t="shared" si="11"/>
        <v/>
      </c>
      <c r="D53" s="144" t="str">
        <f t="shared" si="11"/>
        <v/>
      </c>
      <c r="E53" s="144" t="str">
        <f t="shared" si="11"/>
        <v/>
      </c>
      <c r="F53" s="144" t="str">
        <f t="shared" si="11"/>
        <v/>
      </c>
      <c r="G53" s="144" t="str">
        <f t="shared" si="11"/>
        <v/>
      </c>
      <c r="H53" s="145">
        <f>SUM(B53:G53)</f>
        <v>0</v>
      </c>
      <c r="I53" s="127"/>
      <c r="K53" s="281"/>
    </row>
    <row r="54" spans="1:11" ht="8.1" customHeight="1" thickBot="1" x14ac:dyDescent="0.25">
      <c r="K54" s="281"/>
    </row>
    <row r="55" spans="1:11" s="40" customFormat="1" ht="20.100000000000001" customHeight="1" thickBot="1" x14ac:dyDescent="0.25">
      <c r="A55" s="162" t="s">
        <v>313</v>
      </c>
      <c r="B55" s="165" t="str">
        <f>IF(ISBLANK(B52),"",B52/100-B57)</f>
        <v/>
      </c>
      <c r="C55" s="165" t="str">
        <f t="shared" ref="C55:G55" si="12">IF(ISBLANK(C52),"",C52/100-C57)</f>
        <v/>
      </c>
      <c r="D55" s="165" t="str">
        <f t="shared" si="12"/>
        <v/>
      </c>
      <c r="E55" s="165" t="str">
        <f t="shared" si="12"/>
        <v/>
      </c>
      <c r="F55" s="165" t="str">
        <f t="shared" si="12"/>
        <v/>
      </c>
      <c r="G55" s="165" t="str">
        <f t="shared" si="12"/>
        <v/>
      </c>
      <c r="H55" s="166" t="str">
        <f>IF(H50&gt;0,(ROUNDUP(H56/H50,2)),"")</f>
        <v/>
      </c>
      <c r="I55" s="167"/>
      <c r="K55" s="281"/>
    </row>
    <row r="56" spans="1:11" ht="20.100000000000001" customHeight="1" thickBot="1" x14ac:dyDescent="0.25">
      <c r="A56" s="81" t="s">
        <v>287</v>
      </c>
      <c r="B56" s="146" t="str">
        <f t="shared" ref="B56:G56" si="13">IF(ISBLANK(B52),"",ROUNDDOWN(B53-B58,2))</f>
        <v/>
      </c>
      <c r="C56" s="146" t="str">
        <f t="shared" si="13"/>
        <v/>
      </c>
      <c r="D56" s="146" t="str">
        <f t="shared" si="13"/>
        <v/>
      </c>
      <c r="E56" s="146" t="str">
        <f t="shared" si="13"/>
        <v/>
      </c>
      <c r="F56" s="146" t="str">
        <f t="shared" si="13"/>
        <v/>
      </c>
      <c r="G56" s="146" t="str">
        <f t="shared" si="13"/>
        <v/>
      </c>
      <c r="H56" s="147">
        <f>SUM(B56:G56)</f>
        <v>0</v>
      </c>
      <c r="I56" s="83"/>
      <c r="K56" s="281"/>
    </row>
    <row r="57" spans="1:11" s="40" customFormat="1" ht="20.100000000000001" customHeight="1" thickBot="1" x14ac:dyDescent="0.25">
      <c r="A57" s="162" t="s">
        <v>314</v>
      </c>
      <c r="B57" s="165" t="str">
        <f>IF(ISBLANK(B52),"",VLOOKUP('5.13 Project7'!F13,'Hidden data'!$F$18:$I$26,3,))</f>
        <v/>
      </c>
      <c r="C57" s="168" t="str">
        <f>IF(ISBLANK(C52),"",VLOOKUP('5.13 Project7'!F14,'Hidden data'!$F$18:$I$26,3,))</f>
        <v/>
      </c>
      <c r="D57" s="165" t="str">
        <f>IF(ISBLANK(D52),"",VLOOKUP('5.13 Project7'!F15,'Hidden data'!$F$18:$I$26,3,))</f>
        <v/>
      </c>
      <c r="E57" s="168" t="str">
        <f>IF(ISBLANK(E52),"",VLOOKUP('5.13 Project7'!F16,'Hidden data'!$F$18:$I$26,3,))</f>
        <v/>
      </c>
      <c r="F57" s="165" t="str">
        <f>IF(ISBLANK(F52),"",VLOOKUP('5.13 Project7'!F17,'Hidden data'!$F$18:$I$26,3,))</f>
        <v/>
      </c>
      <c r="G57" s="168" t="str">
        <f>IF(ISBLANK(G52),"",VLOOKUP('5.13 Project7'!F18,'Hidden data'!$F$18:$I$26,3,))</f>
        <v/>
      </c>
      <c r="H57" s="166" t="str">
        <f>IF(H50&gt;0,(ROUNDDOWN(H58/H50,2))," ")</f>
        <v xml:space="preserve"> </v>
      </c>
      <c r="I57" s="167"/>
      <c r="K57" s="281"/>
    </row>
    <row r="58" spans="1:11" ht="20.100000000000001" customHeight="1" thickBot="1" x14ac:dyDescent="0.25">
      <c r="A58" s="81" t="s">
        <v>288</v>
      </c>
      <c r="B58" s="146" t="str">
        <f>IF((ISBLANK(B52)),"",ROUNDDOWN((B50*B57),2))</f>
        <v/>
      </c>
      <c r="C58" s="146" t="str">
        <f t="shared" ref="C58:G58" si="14">IF((ISBLANK(C52)),"",ROUNDDOWN((C50*C57),2))</f>
        <v/>
      </c>
      <c r="D58" s="146" t="str">
        <f t="shared" si="14"/>
        <v/>
      </c>
      <c r="E58" s="146" t="str">
        <f t="shared" si="14"/>
        <v/>
      </c>
      <c r="F58" s="146" t="str">
        <f t="shared" si="14"/>
        <v/>
      </c>
      <c r="G58" s="146" t="str">
        <f t="shared" si="14"/>
        <v/>
      </c>
      <c r="H58" s="147">
        <f>SUM(B58:G58)</f>
        <v>0</v>
      </c>
      <c r="I58" s="83"/>
      <c r="K58" s="281"/>
    </row>
    <row r="59" spans="1:11" ht="8.1" customHeight="1" thickBot="1" x14ac:dyDescent="0.25"/>
    <row r="60" spans="1:11" s="40" customFormat="1" ht="20.100000000000001" customHeight="1" thickBot="1" x14ac:dyDescent="0.25">
      <c r="A60" s="162" t="s">
        <v>286</v>
      </c>
      <c r="B60" s="169" t="str">
        <f t="shared" ref="B60:G60" si="15">IF(ISBLANK(B52),"",100-B52)</f>
        <v/>
      </c>
      <c r="C60" s="170" t="str">
        <f t="shared" si="15"/>
        <v/>
      </c>
      <c r="D60" s="169" t="str">
        <f t="shared" si="15"/>
        <v/>
      </c>
      <c r="E60" s="169" t="str">
        <f t="shared" si="15"/>
        <v/>
      </c>
      <c r="F60" s="170" t="str">
        <f t="shared" si="15"/>
        <v/>
      </c>
      <c r="G60" s="169" t="str">
        <f t="shared" si="15"/>
        <v/>
      </c>
      <c r="H60" s="166" t="str">
        <f>IF(H50&gt;0,(ROUNDUP(H61/H50,2)),"")</f>
        <v/>
      </c>
      <c r="I60" s="164"/>
      <c r="K60" s="401" t="s">
        <v>373</v>
      </c>
    </row>
    <row r="61" spans="1:11" s="40" customFormat="1" ht="20.100000000000001" customHeight="1" thickBot="1" x14ac:dyDescent="0.25">
      <c r="A61" s="126" t="s">
        <v>50</v>
      </c>
      <c r="B61" s="144" t="str">
        <f t="shared" ref="B61:G61" si="16">IF(ISBLANK(B52),"",ROUNDUP(B50-B53,2))</f>
        <v/>
      </c>
      <c r="C61" s="144" t="str">
        <f t="shared" si="16"/>
        <v/>
      </c>
      <c r="D61" s="144" t="str">
        <f t="shared" si="16"/>
        <v/>
      </c>
      <c r="E61" s="144" t="str">
        <f t="shared" si="16"/>
        <v/>
      </c>
      <c r="F61" s="144" t="str">
        <f t="shared" si="16"/>
        <v/>
      </c>
      <c r="G61" s="144" t="str">
        <f t="shared" si="16"/>
        <v/>
      </c>
      <c r="H61" s="144">
        <f>SUM(B61:G61)</f>
        <v>0</v>
      </c>
      <c r="I61" s="127"/>
      <c r="K61" s="401"/>
    </row>
    <row r="62" spans="1:11" ht="6" customHeight="1" thickBot="1" x14ac:dyDescent="0.25">
      <c r="H62" s="100"/>
      <c r="K62" s="401"/>
    </row>
    <row r="63" spans="1:11" ht="12" customHeight="1" thickBot="1" x14ac:dyDescent="0.25">
      <c r="K63" s="401"/>
    </row>
    <row r="64" spans="1:11" ht="12" customHeight="1" thickBot="1" x14ac:dyDescent="0.25">
      <c r="C64" s="108"/>
      <c r="D64" s="108"/>
      <c r="F64" s="108"/>
      <c r="K64" s="401"/>
    </row>
    <row r="65" spans="11:11" ht="12" customHeight="1" thickBot="1" x14ac:dyDescent="0.25">
      <c r="K65" s="401"/>
    </row>
    <row r="66" spans="11:11" ht="12" customHeight="1" thickBot="1" x14ac:dyDescent="0.25">
      <c r="K66" s="401"/>
    </row>
    <row r="67" spans="11:11" ht="12" customHeight="1" thickBot="1" x14ac:dyDescent="0.25">
      <c r="K67" s="401"/>
    </row>
    <row r="68" spans="11:11" ht="12" customHeight="1" thickBot="1" x14ac:dyDescent="0.25">
      <c r="K68" s="401"/>
    </row>
    <row r="69" spans="11:11" ht="12" customHeight="1" thickBot="1" x14ac:dyDescent="0.25">
      <c r="K69" s="401"/>
    </row>
  </sheetData>
  <sheetProtection password="C721" sheet="1" objects="1" scenarios="1" selectLockedCells="1"/>
  <mergeCells count="13">
    <mergeCell ref="A48:I48"/>
    <mergeCell ref="A10:I10"/>
    <mergeCell ref="A16:I16"/>
    <mergeCell ref="A26:I26"/>
    <mergeCell ref="A36:I36"/>
    <mergeCell ref="A42:I42"/>
    <mergeCell ref="K50:K58"/>
    <mergeCell ref="K60:K69"/>
    <mergeCell ref="K5:K14"/>
    <mergeCell ref="K18:K24"/>
    <mergeCell ref="K28:K31"/>
    <mergeCell ref="K33:K42"/>
    <mergeCell ref="K44:K48"/>
  </mergeCells>
  <conditionalFormatting sqref="A10 A16:E16 A26:E26 A36:E36 A42:E42 A48:E48 H48:I48 H42:I42 H36:I36 H26:I26 H16:I16 B19:G19 B13:G14 B22:G24 B29:G34 B39:G40 B45:G46 B8:G8">
    <cfRule type="notContainsBlanks" dxfId="19" priority="3">
      <formula>LEN(TRIM(A8))&gt;0</formula>
    </cfRule>
  </conditionalFormatting>
  <dataValidations count="3">
    <dataValidation type="textLength" operator="lessThanOrEqual" allowBlank="1" showInputMessage="1" showErrorMessage="1" errorTitle="Character limit!" error="Maximum number of characters is 500." sqref="A48:I48 A42:I42 A36:I36 A26:I26 A16:I16 A10:I10">
      <formula1>1000</formula1>
    </dataValidation>
    <dataValidation type="list" allowBlank="1" showInputMessage="1" showErrorMessage="1" sqref="B52:G52">
      <formula1>INTPU</formula1>
    </dataValidation>
    <dataValidation type="list" allowBlank="1" showInputMessage="1" showErrorMessage="1" sqref="B5:G5">
      <formula1>VAT</formula1>
    </dataValidation>
  </dataValidations>
  <pageMargins left="0.70866141732283472" right="0.70866141732283472" top="0.74803149606299213" bottom="0.74803149606299213" header="0.31496062992125984" footer="0.31496062992125984"/>
  <pageSetup paperSize="9" scale="79" fitToHeight="0" orientation="landscape" r:id="rId1"/>
  <rowBreaks count="2" manualBreakCount="2">
    <brk id="24" max="16383" man="1"/>
    <brk id="43" max="16383" man="1"/>
  </rowBreaks>
  <ignoredErrors>
    <ignoredError sqref="H57" formula="1"/>
  </ignoredErrors>
  <extLst>
    <ext xmlns:x14="http://schemas.microsoft.com/office/spreadsheetml/2009/9/main" uri="{78C0D931-6437-407d-A8EE-F0AAD7539E65}">
      <x14:conditionalFormattings>
        <x14:conditionalFormatting xmlns:xm="http://schemas.microsoft.com/office/excel/2006/main">
          <x14:cfRule type="notContainsBlanks" priority="1" id="{0DD24998-AE56-4AFE-B5C3-D4504B825998}">
            <xm:f>LEN(TRIM('5.16 Budget8'!F16))&gt;0</xm:f>
            <x14:dxf>
              <fill>
                <patternFill patternType="none">
                  <bgColor auto="1"/>
                </patternFill>
              </fill>
            </x14:dxf>
          </x14:cfRule>
          <xm:sqref>F16:G16 F26:G26 F36:G36 F42:G42 F48:G48</xm:sqref>
        </x14:conditionalFormatting>
        <x14:conditionalFormatting xmlns:xm="http://schemas.microsoft.com/office/excel/2006/main">
          <x14:cfRule type="expression" priority="4" id="{19D1B856-54BB-4F7B-9FB0-F7F6B5C91C53}">
            <xm:f>$H$50&gt;VLOOKUP('5.13 Project7'!$F$7,'Hidden data'!$C$18:$D$24,2,)</xm:f>
            <x14:dxf>
              <font>
                <color rgb="FFFF0000"/>
              </font>
            </x14:dxf>
          </x14:cfRule>
          <xm:sqref>H50</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zoomScale="115" zoomScaleNormal="115" workbookViewId="0">
      <selection activeCell="A5" sqref="A5:I5"/>
    </sheetView>
  </sheetViews>
  <sheetFormatPr defaultRowHeight="12.75" x14ac:dyDescent="0.2"/>
  <cols>
    <col min="1" max="4" width="10.7109375" style="124" customWidth="1"/>
    <col min="5" max="5" width="2.7109375" style="124" customWidth="1"/>
    <col min="6" max="7" width="10.7109375" style="124" customWidth="1"/>
    <col min="8" max="8" width="6.7109375" style="124" customWidth="1"/>
    <col min="9" max="9" width="14.7109375" style="124" customWidth="1"/>
    <col min="10" max="10" width="1.7109375" style="124" customWidth="1"/>
    <col min="11" max="11" width="35.7109375" style="124" customWidth="1"/>
    <col min="12" max="16384" width="9.140625" style="124"/>
  </cols>
  <sheetData>
    <row r="1" spans="1:11" ht="30" customHeight="1" x14ac:dyDescent="0.2">
      <c r="A1" s="19" t="s">
        <v>256</v>
      </c>
      <c r="B1" s="19"/>
      <c r="C1" s="19"/>
      <c r="D1" s="19"/>
      <c r="E1" s="19"/>
      <c r="F1" s="19"/>
      <c r="G1" s="19"/>
      <c r="H1" s="19"/>
      <c r="I1" s="93" t="s">
        <v>203</v>
      </c>
    </row>
    <row r="2" spans="1:11" ht="8.1" customHeight="1" thickBot="1" x14ac:dyDescent="0.25"/>
    <row r="3" spans="1:11" ht="20.100000000000001" customHeight="1" thickBot="1" x14ac:dyDescent="0.25">
      <c r="A3" s="21" t="s">
        <v>177</v>
      </c>
      <c r="B3" s="22"/>
      <c r="C3" s="22"/>
      <c r="D3" s="22"/>
      <c r="E3" s="22"/>
      <c r="F3" s="22"/>
      <c r="G3" s="22"/>
      <c r="H3" s="38"/>
      <c r="I3" s="112"/>
      <c r="K3" s="358" t="s">
        <v>353</v>
      </c>
    </row>
    <row r="4" spans="1:11" ht="15" customHeight="1" thickBot="1" x14ac:dyDescent="0.25">
      <c r="A4" s="78" t="s">
        <v>138</v>
      </c>
      <c r="B4" s="79"/>
      <c r="C4" s="79"/>
      <c r="D4" s="79"/>
      <c r="E4" s="79"/>
      <c r="F4" s="79"/>
      <c r="G4" s="79"/>
      <c r="H4" s="79"/>
      <c r="I4" s="247" t="str">
        <f>CONCATENATE(LEN(A5),"/",100)</f>
        <v>0/100</v>
      </c>
      <c r="K4" s="358"/>
    </row>
    <row r="5" spans="1:11" ht="24.95" customHeight="1" thickBot="1" x14ac:dyDescent="0.25">
      <c r="A5" s="330"/>
      <c r="B5" s="330"/>
      <c r="C5" s="330"/>
      <c r="D5" s="330"/>
      <c r="E5" s="330"/>
      <c r="F5" s="330"/>
      <c r="G5" s="330"/>
      <c r="H5" s="330"/>
      <c r="I5" s="330"/>
      <c r="K5" s="358"/>
    </row>
    <row r="6" spans="1:11" ht="15" customHeight="1" thickBot="1" x14ac:dyDescent="0.25">
      <c r="A6" s="78" t="s">
        <v>144</v>
      </c>
      <c r="B6" s="79"/>
      <c r="C6" s="79"/>
      <c r="D6" s="247" t="str">
        <f>CONCATENATE(LEN(A7),"/",10)</f>
        <v>0/10</v>
      </c>
      <c r="F6" s="78" t="s">
        <v>345</v>
      </c>
      <c r="G6" s="79"/>
      <c r="H6" s="79"/>
      <c r="I6" s="85"/>
      <c r="K6" s="358"/>
    </row>
    <row r="7" spans="1:11" ht="24.95" customHeight="1" thickBot="1" x14ac:dyDescent="0.25">
      <c r="A7" s="330"/>
      <c r="B7" s="330"/>
      <c r="C7" s="412"/>
      <c r="D7" s="412"/>
      <c r="F7" s="413"/>
      <c r="G7" s="414"/>
      <c r="H7" s="414"/>
      <c r="I7" s="415"/>
      <c r="K7" s="358"/>
    </row>
    <row r="8" spans="1:11" ht="15" customHeight="1" thickBot="1" x14ac:dyDescent="0.25">
      <c r="A8" s="376" t="s">
        <v>145</v>
      </c>
      <c r="B8" s="336"/>
      <c r="C8" s="376" t="s">
        <v>354</v>
      </c>
      <c r="D8" s="337"/>
      <c r="F8" s="376" t="s">
        <v>49</v>
      </c>
      <c r="G8" s="337"/>
      <c r="H8" s="377" t="s">
        <v>85</v>
      </c>
      <c r="I8" s="378"/>
      <c r="K8" s="358"/>
    </row>
    <row r="9" spans="1:11" ht="24.95" customHeight="1" thickBot="1" x14ac:dyDescent="0.25">
      <c r="A9" s="374"/>
      <c r="B9" s="375"/>
      <c r="C9" s="372" t="str">
        <f>IF(OR('5.16 Budget8'!H44&gt;0,OR('5.16 Budget8'!B40&gt;50000,'5.16 Budget8'!C40&gt;50000,'5.16 Budget8'!D40&gt;50000,'5.16 Budget8'!E40&gt;50000,'5.16 Budget8'!F40&gt;50000,'5.16 Budget8'!G40&gt;50000)),"Investment","SOFT")</f>
        <v>SOFT</v>
      </c>
      <c r="D9" s="373"/>
      <c r="F9" s="368">
        <f>'Hidden data'!K103</f>
        <v>0</v>
      </c>
      <c r="G9" s="368"/>
      <c r="H9" s="368">
        <f>'Hidden data'!E103</f>
        <v>0</v>
      </c>
      <c r="I9" s="368"/>
      <c r="K9" s="358"/>
    </row>
    <row r="10" spans="1:11" ht="8.1" customHeight="1" thickBot="1" x14ac:dyDescent="0.25">
      <c r="A10" s="20"/>
      <c r="B10" s="20"/>
      <c r="C10" s="20"/>
      <c r="D10" s="20"/>
      <c r="E10" s="20"/>
      <c r="F10" s="20"/>
      <c r="G10" s="20"/>
      <c r="H10" s="20"/>
      <c r="I10" s="20"/>
    </row>
    <row r="11" spans="1:11" ht="20.100000000000001" customHeight="1" x14ac:dyDescent="0.2">
      <c r="A11" s="21" t="s">
        <v>326</v>
      </c>
      <c r="B11" s="22"/>
      <c r="C11" s="22"/>
      <c r="D11" s="22"/>
      <c r="E11" s="22"/>
      <c r="F11" s="22"/>
      <c r="G11" s="22"/>
      <c r="H11" s="38"/>
      <c r="I11" s="39"/>
      <c r="K11" s="286" t="s">
        <v>350</v>
      </c>
    </row>
    <row r="12" spans="1:11" ht="15" customHeight="1" x14ac:dyDescent="0.2">
      <c r="A12" s="110" t="s">
        <v>147</v>
      </c>
      <c r="B12" s="302" t="s">
        <v>291</v>
      </c>
      <c r="C12" s="391"/>
      <c r="D12" s="391"/>
      <c r="E12" s="303"/>
      <c r="F12" s="302" t="s">
        <v>135</v>
      </c>
      <c r="G12" s="303"/>
      <c r="H12" s="302" t="s">
        <v>2</v>
      </c>
      <c r="I12" s="396"/>
      <c r="K12" s="287"/>
    </row>
    <row r="13" spans="1:11" ht="24.95" customHeight="1" x14ac:dyDescent="0.2">
      <c r="A13" s="249" t="s">
        <v>152</v>
      </c>
      <c r="B13" s="379" t="s">
        <v>319</v>
      </c>
      <c r="C13" s="380"/>
      <c r="D13" s="380"/>
      <c r="E13" s="380"/>
      <c r="F13" s="392" t="str">
        <f>IF(ISBLANK(B13),"",T(VLOOKUP(B13,'Hidden data'!$B$47:$H$58,7,)))</f>
        <v/>
      </c>
      <c r="G13" s="393"/>
      <c r="H13" s="392" t="str">
        <f>IF(ISBLANK(B13),"",T(VLOOKUP(B13,'Hidden data'!$B$47:$G$58,5,)))</f>
        <v/>
      </c>
      <c r="I13" s="397"/>
      <c r="K13" s="287"/>
    </row>
    <row r="14" spans="1:11" ht="24.95" customHeight="1" thickBot="1" x14ac:dyDescent="0.25">
      <c r="A14" s="250" t="s">
        <v>141</v>
      </c>
      <c r="B14" s="379"/>
      <c r="C14" s="380"/>
      <c r="D14" s="380"/>
      <c r="E14" s="380"/>
      <c r="F14" s="392" t="str">
        <f>IF(ISBLANK(B14),"",T(VLOOKUP(B14,'Hidden data'!$B$47:$H$58,7,)))</f>
        <v/>
      </c>
      <c r="G14" s="393"/>
      <c r="H14" s="392" t="str">
        <f>IF(ISBLANK(B14),"",T(VLOOKUP(B14,'Hidden data'!$B$47:$G$58,5,)))</f>
        <v/>
      </c>
      <c r="I14" s="397"/>
      <c r="K14" s="288"/>
    </row>
    <row r="15" spans="1:11" ht="24.95" customHeight="1" thickBot="1" x14ac:dyDescent="0.25">
      <c r="A15" s="250" t="s">
        <v>139</v>
      </c>
      <c r="B15" s="379"/>
      <c r="C15" s="380"/>
      <c r="D15" s="380"/>
      <c r="E15" s="380"/>
      <c r="F15" s="392" t="str">
        <f>IF(ISBLANK(B15),"",T(VLOOKUP(B15,'Hidden data'!$B$47:$H$58,7,)))</f>
        <v/>
      </c>
      <c r="G15" s="393"/>
      <c r="H15" s="392" t="str">
        <f>IF(ISBLANK(B15),"",T(VLOOKUP(B15,'Hidden data'!$B$47:$G$58,5,)))</f>
        <v/>
      </c>
      <c r="I15" s="397"/>
    </row>
    <row r="16" spans="1:11" ht="24.95" customHeight="1" thickBot="1" x14ac:dyDescent="0.25">
      <c r="A16" s="250" t="s">
        <v>140</v>
      </c>
      <c r="B16" s="379"/>
      <c r="C16" s="380"/>
      <c r="D16" s="380"/>
      <c r="E16" s="380"/>
      <c r="F16" s="392" t="str">
        <f>IF(ISBLANK(B16),"",T(VLOOKUP(B16,'Hidden data'!$B$47:$H$58,7,)))</f>
        <v/>
      </c>
      <c r="G16" s="393"/>
      <c r="H16" s="392" t="str">
        <f>IF(ISBLANK(B16),"",T(VLOOKUP(B16,'Hidden data'!$B$47:$G$58,5,)))</f>
        <v/>
      </c>
      <c r="I16" s="397"/>
      <c r="K16" s="358" t="s">
        <v>351</v>
      </c>
    </row>
    <row r="17" spans="1:11" ht="24.95" customHeight="1" thickBot="1" x14ac:dyDescent="0.25">
      <c r="A17" s="250" t="s">
        <v>276</v>
      </c>
      <c r="B17" s="379"/>
      <c r="C17" s="380"/>
      <c r="D17" s="380"/>
      <c r="E17" s="380"/>
      <c r="F17" s="392" t="str">
        <f>IF(ISBLANK(B17),"",T(VLOOKUP(B17,'Hidden data'!$B$47:$H$58,7,)))</f>
        <v/>
      </c>
      <c r="G17" s="393"/>
      <c r="H17" s="392" t="str">
        <f>IF(ISBLANK(B17),"",T(VLOOKUP(B17,'Hidden data'!$B$47:$G$58,5,)))</f>
        <v/>
      </c>
      <c r="I17" s="397"/>
      <c r="K17" s="358"/>
    </row>
    <row r="18" spans="1:11" ht="24.95" customHeight="1" thickBot="1" x14ac:dyDescent="0.25">
      <c r="A18" s="251" t="s">
        <v>277</v>
      </c>
      <c r="B18" s="388"/>
      <c r="C18" s="389"/>
      <c r="D18" s="389"/>
      <c r="E18" s="389"/>
      <c r="F18" s="394" t="str">
        <f>IF(ISBLANK(B18),"",T(VLOOKUP(B18,'Hidden data'!$B$47:$H$58,7,)))</f>
        <v/>
      </c>
      <c r="G18" s="395"/>
      <c r="H18" s="394" t="str">
        <f>IF(ISBLANK(B18),"",T(VLOOKUP(B18,'Hidden data'!$B$47:$G$58,5,)))</f>
        <v/>
      </c>
      <c r="I18" s="398"/>
      <c r="K18" s="358"/>
    </row>
    <row r="19" spans="1:11" ht="8.1" customHeight="1" x14ac:dyDescent="0.2">
      <c r="A19" s="20"/>
      <c r="B19" s="20"/>
      <c r="C19" s="20"/>
      <c r="D19" s="20"/>
      <c r="E19" s="20"/>
      <c r="F19" s="20"/>
      <c r="G19" s="20"/>
      <c r="H19" s="20"/>
      <c r="I19" s="20"/>
    </row>
    <row r="20" spans="1:11" ht="15" customHeight="1" x14ac:dyDescent="0.2">
      <c r="A20" s="110" t="s">
        <v>147</v>
      </c>
      <c r="B20" s="302" t="s">
        <v>291</v>
      </c>
      <c r="C20" s="391"/>
      <c r="D20" s="391"/>
      <c r="E20" s="303"/>
      <c r="F20" s="302" t="s">
        <v>135</v>
      </c>
      <c r="G20" s="303"/>
      <c r="H20" s="391" t="s">
        <v>2</v>
      </c>
      <c r="I20" s="396"/>
    </row>
    <row r="21" spans="1:11" ht="24.95" customHeight="1" x14ac:dyDescent="0.2">
      <c r="A21" s="250" t="s">
        <v>178</v>
      </c>
      <c r="B21" s="390"/>
      <c r="C21" s="390"/>
      <c r="D21" s="390"/>
      <c r="E21" s="390"/>
      <c r="F21" s="392" t="str">
        <f>IF(ISBLANK(B21),"",T(VLOOKUP(B21,'Hidden data'!$C$74:$F$81,4,)))</f>
        <v/>
      </c>
      <c r="G21" s="399"/>
      <c r="H21" s="392" t="str">
        <f>IF(ISBLANK(B21),"",T(VLOOKUP(B21,'Hidden data'!$C$74:$F$81,2,)))</f>
        <v/>
      </c>
      <c r="I21" s="397"/>
    </row>
    <row r="22" spans="1:11" ht="24.95" customHeight="1" x14ac:dyDescent="0.2">
      <c r="A22" s="250" t="s">
        <v>179</v>
      </c>
      <c r="B22" s="390"/>
      <c r="C22" s="390"/>
      <c r="D22" s="390"/>
      <c r="E22" s="390"/>
      <c r="F22" s="392" t="str">
        <f>IF(ISBLANK(B22),"",T(VLOOKUP(B22,'Hidden data'!$C$74:$F$81,4,)))</f>
        <v/>
      </c>
      <c r="G22" s="399"/>
      <c r="H22" s="392" t="str">
        <f>IF(ISBLANK(B22),"",T(VLOOKUP(B22,'Hidden data'!$C$74:$F$81,2,)))</f>
        <v/>
      </c>
      <c r="I22" s="397"/>
    </row>
    <row r="23" spans="1:11" ht="24.95" customHeight="1" x14ac:dyDescent="0.2">
      <c r="A23" s="250" t="s">
        <v>180</v>
      </c>
      <c r="B23" s="390"/>
      <c r="C23" s="390"/>
      <c r="D23" s="390"/>
      <c r="E23" s="390"/>
      <c r="F23" s="392" t="str">
        <f>IF(ISBLANK(B23),"",T(VLOOKUP(B23,'Hidden data'!$C$74:$F$81,4,)))</f>
        <v/>
      </c>
      <c r="G23" s="399"/>
      <c r="H23" s="392" t="str">
        <f>IF(ISBLANK(B23),"",T(VLOOKUP(B23,'Hidden data'!$C$74:$F$81,2,)))</f>
        <v/>
      </c>
      <c r="I23" s="397"/>
    </row>
    <row r="24" spans="1:11" ht="24.95" customHeight="1" x14ac:dyDescent="0.2">
      <c r="A24" s="251" t="s">
        <v>181</v>
      </c>
      <c r="B24" s="387"/>
      <c r="C24" s="387"/>
      <c r="D24" s="387"/>
      <c r="E24" s="387"/>
      <c r="F24" s="394" t="str">
        <f>IF(ISBLANK(B24),"",T(VLOOKUP(B24,'Hidden data'!$C$74:$F$81,4,)))</f>
        <v/>
      </c>
      <c r="G24" s="400"/>
      <c r="H24" s="394" t="str">
        <f>IF(ISBLANK(B24),"",T(VLOOKUP(B24,'Hidden data'!$C$74:$F$81,2,)))</f>
        <v/>
      </c>
      <c r="I24" s="398"/>
    </row>
    <row r="25" spans="1:11" ht="6" customHeight="1" thickBot="1" x14ac:dyDescent="0.25"/>
    <row r="26" spans="1:11" ht="20.100000000000001" customHeight="1" thickBot="1" x14ac:dyDescent="0.25">
      <c r="A26" s="363" t="s">
        <v>121</v>
      </c>
      <c r="B26" s="364"/>
      <c r="C26" s="364"/>
      <c r="D26" s="364"/>
      <c r="E26" s="364"/>
      <c r="F26" s="364"/>
      <c r="G26" s="364"/>
      <c r="H26" s="364"/>
      <c r="I26" s="365"/>
      <c r="K26" s="358" t="s">
        <v>352</v>
      </c>
    </row>
    <row r="27" spans="1:11" ht="15" customHeight="1" thickBot="1" x14ac:dyDescent="0.25">
      <c r="A27" s="110" t="s">
        <v>239</v>
      </c>
      <c r="B27" s="384" t="s">
        <v>238</v>
      </c>
      <c r="C27" s="385"/>
      <c r="D27" s="385"/>
      <c r="E27" s="385"/>
      <c r="F27" s="385"/>
      <c r="G27" s="386"/>
      <c r="H27" s="87" t="s">
        <v>240</v>
      </c>
      <c r="I27" s="88" t="s">
        <v>100</v>
      </c>
      <c r="K27" s="358"/>
    </row>
    <row r="28" spans="1:11" ht="20.100000000000001" customHeight="1" thickBot="1" x14ac:dyDescent="0.25">
      <c r="A28" s="252" t="s">
        <v>229</v>
      </c>
      <c r="B28" s="381" t="s">
        <v>246</v>
      </c>
      <c r="C28" s="382"/>
      <c r="D28" s="382"/>
      <c r="E28" s="382"/>
      <c r="F28" s="382"/>
      <c r="G28" s="383"/>
      <c r="H28" s="253" t="s">
        <v>241</v>
      </c>
      <c r="I28" s="260"/>
      <c r="J28" s="30"/>
      <c r="K28" s="358"/>
    </row>
    <row r="29" spans="1:11" ht="20.100000000000001" customHeight="1" thickBot="1" x14ac:dyDescent="0.25">
      <c r="A29" s="252" t="s">
        <v>230</v>
      </c>
      <c r="B29" s="381" t="s">
        <v>247</v>
      </c>
      <c r="C29" s="382"/>
      <c r="D29" s="382"/>
      <c r="E29" s="382"/>
      <c r="F29" s="382"/>
      <c r="G29" s="383"/>
      <c r="H29" s="253" t="s">
        <v>241</v>
      </c>
      <c r="I29" s="260"/>
      <c r="J29" s="30"/>
      <c r="K29" s="358"/>
    </row>
    <row r="30" spans="1:11" ht="20.100000000000001" customHeight="1" thickBot="1" x14ac:dyDescent="0.25">
      <c r="A30" s="252" t="s">
        <v>231</v>
      </c>
      <c r="B30" s="381" t="s">
        <v>248</v>
      </c>
      <c r="C30" s="382"/>
      <c r="D30" s="382"/>
      <c r="E30" s="382"/>
      <c r="F30" s="382"/>
      <c r="G30" s="383"/>
      <c r="H30" s="253" t="s">
        <v>242</v>
      </c>
      <c r="I30" s="260"/>
      <c r="J30" s="30"/>
      <c r="K30" s="358"/>
    </row>
    <row r="31" spans="1:11" ht="20.100000000000001" customHeight="1" thickBot="1" x14ac:dyDescent="0.25">
      <c r="A31" s="252" t="s">
        <v>232</v>
      </c>
      <c r="B31" s="381" t="s">
        <v>249</v>
      </c>
      <c r="C31" s="382"/>
      <c r="D31" s="382"/>
      <c r="E31" s="382"/>
      <c r="F31" s="382"/>
      <c r="G31" s="383"/>
      <c r="H31" s="253" t="s">
        <v>243</v>
      </c>
      <c r="I31" s="260"/>
      <c r="K31" s="358"/>
    </row>
    <row r="32" spans="1:11" ht="20.100000000000001" customHeight="1" x14ac:dyDescent="0.2">
      <c r="A32" s="252" t="s">
        <v>233</v>
      </c>
      <c r="B32" s="381" t="s">
        <v>250</v>
      </c>
      <c r="C32" s="382"/>
      <c r="D32" s="382"/>
      <c r="E32" s="382"/>
      <c r="F32" s="382"/>
      <c r="G32" s="383"/>
      <c r="H32" s="253" t="s">
        <v>244</v>
      </c>
      <c r="I32" s="260"/>
    </row>
    <row r="33" spans="1:10" ht="20.100000000000001" customHeight="1" x14ac:dyDescent="0.2">
      <c r="A33" s="252" t="s">
        <v>234</v>
      </c>
      <c r="B33" s="381" t="s">
        <v>251</v>
      </c>
      <c r="C33" s="382"/>
      <c r="D33" s="382"/>
      <c r="E33" s="382"/>
      <c r="F33" s="382"/>
      <c r="G33" s="383"/>
      <c r="H33" s="253" t="s">
        <v>245</v>
      </c>
      <c r="I33" s="260"/>
      <c r="J33" s="30"/>
    </row>
    <row r="34" spans="1:10" ht="20.100000000000001" customHeight="1" x14ac:dyDescent="0.2">
      <c r="A34" s="252" t="s">
        <v>235</v>
      </c>
      <c r="B34" s="381" t="s">
        <v>252</v>
      </c>
      <c r="C34" s="382"/>
      <c r="D34" s="382"/>
      <c r="E34" s="382"/>
      <c r="F34" s="382"/>
      <c r="G34" s="383"/>
      <c r="H34" s="253" t="s">
        <v>245</v>
      </c>
      <c r="I34" s="260"/>
      <c r="J34" s="30"/>
    </row>
    <row r="35" spans="1:10" ht="24.95" customHeight="1" x14ac:dyDescent="0.2">
      <c r="A35" s="254" t="s">
        <v>236</v>
      </c>
      <c r="B35" s="381" t="s">
        <v>253</v>
      </c>
      <c r="C35" s="382"/>
      <c r="D35" s="382"/>
      <c r="E35" s="382"/>
      <c r="F35" s="382"/>
      <c r="G35" s="383"/>
      <c r="H35" s="255" t="s">
        <v>245</v>
      </c>
      <c r="I35" s="260"/>
      <c r="J35" s="30"/>
    </row>
    <row r="36" spans="1:10" ht="24.95" customHeight="1" x14ac:dyDescent="0.2">
      <c r="A36" s="256" t="s">
        <v>237</v>
      </c>
      <c r="B36" s="360" t="s">
        <v>254</v>
      </c>
      <c r="C36" s="361"/>
      <c r="D36" s="361"/>
      <c r="E36" s="361"/>
      <c r="F36" s="361"/>
      <c r="G36" s="362"/>
      <c r="H36" s="257" t="s">
        <v>241</v>
      </c>
      <c r="I36" s="261"/>
    </row>
  </sheetData>
  <sheetProtection password="C721" sheet="1" objects="1" scenarios="1" selectLockedCells="1"/>
  <mergeCells count="62">
    <mergeCell ref="K26:K31"/>
    <mergeCell ref="F18:G18"/>
    <mergeCell ref="H18:I18"/>
    <mergeCell ref="F20:G20"/>
    <mergeCell ref="H20:I20"/>
    <mergeCell ref="F21:G21"/>
    <mergeCell ref="H21:I21"/>
    <mergeCell ref="B36:G36"/>
    <mergeCell ref="K3:K9"/>
    <mergeCell ref="K11:K14"/>
    <mergeCell ref="F12:G12"/>
    <mergeCell ref="H12:I12"/>
    <mergeCell ref="F13:G13"/>
    <mergeCell ref="H13:I13"/>
    <mergeCell ref="F14:G14"/>
    <mergeCell ref="H14:I14"/>
    <mergeCell ref="F15:G15"/>
    <mergeCell ref="H15:I15"/>
    <mergeCell ref="F16:G16"/>
    <mergeCell ref="H16:I16"/>
    <mergeCell ref="K16:K18"/>
    <mergeCell ref="F17:G17"/>
    <mergeCell ref="H17:I17"/>
    <mergeCell ref="B24:E24"/>
    <mergeCell ref="A26:I26"/>
    <mergeCell ref="F24:G24"/>
    <mergeCell ref="H24:I24"/>
    <mergeCell ref="B33:G33"/>
    <mergeCell ref="B34:G34"/>
    <mergeCell ref="B35:G35"/>
    <mergeCell ref="B27:G27"/>
    <mergeCell ref="B28:G28"/>
    <mergeCell ref="B29:G29"/>
    <mergeCell ref="B30:G30"/>
    <mergeCell ref="B31:G31"/>
    <mergeCell ref="B32:G32"/>
    <mergeCell ref="B21:E21"/>
    <mergeCell ref="B22:E22"/>
    <mergeCell ref="B23:E23"/>
    <mergeCell ref="F22:G22"/>
    <mergeCell ref="H22:I22"/>
    <mergeCell ref="F23:G23"/>
    <mergeCell ref="H23:I23"/>
    <mergeCell ref="B16:E16"/>
    <mergeCell ref="B17:E17"/>
    <mergeCell ref="B18:E18"/>
    <mergeCell ref="B20:E20"/>
    <mergeCell ref="B13:E13"/>
    <mergeCell ref="B14:E14"/>
    <mergeCell ref="B15:E15"/>
    <mergeCell ref="A5:I5"/>
    <mergeCell ref="A7:D7"/>
    <mergeCell ref="F7:I7"/>
    <mergeCell ref="A8:B8"/>
    <mergeCell ref="C8:D8"/>
    <mergeCell ref="F8:G8"/>
    <mergeCell ref="H8:I8"/>
    <mergeCell ref="A9:B9"/>
    <mergeCell ref="C9:D9"/>
    <mergeCell ref="F9:G9"/>
    <mergeCell ref="H9:I9"/>
    <mergeCell ref="B12:E12"/>
  </mergeCells>
  <conditionalFormatting sqref="A5:I5 A7:D7 F7:I7 A9:D9 F9:I9 B13:B18 F13:F18 H13:H18">
    <cfRule type="notContainsBlanks" dxfId="16" priority="5">
      <formula>LEN(TRIM(A5))&gt;0</formula>
    </cfRule>
  </conditionalFormatting>
  <conditionalFormatting sqref="I28:I36">
    <cfRule type="notContainsBlanks" dxfId="15" priority="4">
      <formula>LEN(TRIM(I28))&gt;0</formula>
    </cfRule>
  </conditionalFormatting>
  <conditionalFormatting sqref="H21:H24">
    <cfRule type="notContainsBlanks" dxfId="14" priority="2">
      <formula>LEN(TRIM(H21))&gt;0</formula>
    </cfRule>
  </conditionalFormatting>
  <conditionalFormatting sqref="B21:B24 F21:F24">
    <cfRule type="notContainsBlanks" dxfId="13" priority="1">
      <formula>LEN(TRIM(B21))&gt;0</formula>
    </cfRule>
  </conditionalFormatting>
  <dataValidations count="7">
    <dataValidation type="textLength" operator="lessThanOrEqual" allowBlank="1" showErrorMessage="1" errorTitle="Character limit" error="Please follow the character limit!" sqref="A7:D7">
      <formula1>10</formula1>
    </dataValidation>
    <dataValidation type="list" allowBlank="1" showInputMessage="1" showErrorMessage="1" sqref="B21:E24">
      <formula1>APName</formula1>
    </dataValidation>
    <dataValidation type="list" allowBlank="1" showInputMessage="1" showErrorMessage="1" sqref="B13:E18 B19:F19">
      <formula1>Name</formula1>
    </dataValidation>
    <dataValidation type="list" operator="lessThanOrEqual" allowBlank="1" errorTitle="Memeber states" error="Please choose from the drop down menu." sqref="A9:B9">
      <formula1>Duration</formula1>
    </dataValidation>
    <dataValidation type="list" allowBlank="1" showInputMessage="1" showErrorMessage="1" errorTitle="Roll down cell!" error="Please choose from the drop down menu." sqref="F7:I7">
      <formula1>Actions</formula1>
    </dataValidation>
    <dataValidation type="textLength" operator="lessThanOrEqual" allowBlank="1" showInputMessage="1" showErrorMessage="1" sqref="A5:I5">
      <formula1>100</formula1>
    </dataValidation>
    <dataValidation type="textLength" operator="lessThanOrEqual" allowBlank="1" errorTitle="Memeber states" error="Please choose from the drop down menu." sqref="H9 C9 F9">
      <formula1>30</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9"/>
  <sheetViews>
    <sheetView showGridLines="0" zoomScale="115" zoomScaleNormal="115" workbookViewId="0">
      <selection activeCell="B5" sqref="B5"/>
    </sheetView>
  </sheetViews>
  <sheetFormatPr defaultRowHeight="11.25" x14ac:dyDescent="0.2"/>
  <cols>
    <col min="1" max="1" width="36.85546875" style="47" customWidth="1"/>
    <col min="2" max="7" width="16.7109375" style="100" customWidth="1"/>
    <col min="8" max="8" width="18.7109375" style="47" customWidth="1"/>
    <col min="9" max="9" width="12.7109375" style="101" customWidth="1"/>
    <col min="10" max="10" width="2.7109375" style="47" customWidth="1"/>
    <col min="11" max="11" width="50.7109375" style="47" customWidth="1"/>
    <col min="12" max="16384" width="9.140625" style="47"/>
  </cols>
  <sheetData>
    <row r="1" spans="1:11" ht="30" customHeight="1" x14ac:dyDescent="0.2">
      <c r="A1" s="109" t="s">
        <v>255</v>
      </c>
      <c r="B1" s="99"/>
      <c r="C1" s="99"/>
      <c r="D1" s="99"/>
      <c r="E1" s="99"/>
      <c r="F1" s="99"/>
      <c r="G1" s="99"/>
      <c r="H1" s="99"/>
      <c r="I1" s="113" t="s">
        <v>203</v>
      </c>
    </row>
    <row r="2" spans="1:11" ht="6" customHeight="1" thickBot="1" x14ac:dyDescent="0.25">
      <c r="H2" s="100"/>
    </row>
    <row r="3" spans="1:11" ht="39.950000000000003" customHeight="1" thickBot="1" x14ac:dyDescent="0.25">
      <c r="A3" s="111" t="s">
        <v>292</v>
      </c>
      <c r="B3" s="150" t="str">
        <f>CONCATENATE("LB",CHAR(10),IF(ISBLANK('5.15 Project8'!B13),"",VLOOKUP('5.15 Project8'!B13,'Hidden data'!$B$47:$H$58,2,)))</f>
        <v xml:space="preserve">LB
</v>
      </c>
      <c r="C3" s="129" t="str">
        <f>CONCATENATE("B2",CHAR(10),IF(ISBLANK('5.15 Project8'!B14),"",VLOOKUP('5.15 Project8'!B14,'Hidden data'!$B$47:$H$58,2,)))</f>
        <v xml:space="preserve">B2
</v>
      </c>
      <c r="D3" s="150" t="str">
        <f>CONCATENATE("B3",CHAR(10),IF(ISBLANK('5.15 Project8'!B15),"",VLOOKUP('5.15 Project8'!B15,'Hidden data'!$B$47:$H$58,2,)))</f>
        <v xml:space="preserve">B3
</v>
      </c>
      <c r="E3" s="129" t="str">
        <f>CONCATENATE("B4",CHAR(10),IF(ISBLANK('5.15 Project8'!B16),"",VLOOKUP('5.15 Project8'!B16,'Hidden data'!$B$47:$H$58,2,)))</f>
        <v xml:space="preserve">B4
</v>
      </c>
      <c r="F3" s="150" t="str">
        <f>CONCATENATE("B5",CHAR(10),IF(ISBLANK('5.15 Project8'!B17),"",VLOOKUP('5.15 Project8'!B17,'Hidden data'!$B$47:$H$58,2,)))</f>
        <v xml:space="preserve">B5
</v>
      </c>
      <c r="G3" s="129" t="str">
        <f>CONCATENATE("B6",CHAR(10),IF(ISBLANK('5.15 Project8'!B18),"",VLOOKUP('5.15 Project8'!B18,'Hidden data'!$B$47:$H$58,2,)))</f>
        <v xml:space="preserve">B6
</v>
      </c>
      <c r="H3" s="151" t="s">
        <v>74</v>
      </c>
      <c r="I3" s="155" t="s">
        <v>143</v>
      </c>
      <c r="K3" s="222" t="s">
        <v>366</v>
      </c>
    </row>
    <row r="4" spans="1:11" ht="6" customHeight="1" thickBot="1" x14ac:dyDescent="0.25">
      <c r="H4" s="100"/>
    </row>
    <row r="5" spans="1:11" ht="20.100000000000001" customHeight="1" thickBot="1" x14ac:dyDescent="0.25">
      <c r="A5" s="220" t="s">
        <v>356</v>
      </c>
      <c r="B5" s="223"/>
      <c r="C5" s="223"/>
      <c r="D5" s="223"/>
      <c r="E5" s="223"/>
      <c r="F5" s="223"/>
      <c r="G5" s="223"/>
      <c r="H5" s="218"/>
      <c r="I5" s="219"/>
      <c r="K5" s="281" t="s">
        <v>372</v>
      </c>
    </row>
    <row r="6" spans="1:11" ht="6" customHeight="1" thickBot="1" x14ac:dyDescent="0.25">
      <c r="H6" s="100"/>
      <c r="K6" s="281"/>
    </row>
    <row r="7" spans="1:11" s="40" customFormat="1" ht="20.100000000000001" customHeight="1" thickBot="1" x14ac:dyDescent="0.25">
      <c r="A7" s="94" t="s">
        <v>76</v>
      </c>
      <c r="B7" s="134">
        <f>SUM(B8)</f>
        <v>0</v>
      </c>
      <c r="C7" s="134">
        <f t="shared" ref="C7:H7" si="0">SUM(C8)</f>
        <v>0</v>
      </c>
      <c r="D7" s="134">
        <f t="shared" si="0"/>
        <v>0</v>
      </c>
      <c r="E7" s="95">
        <f t="shared" si="0"/>
        <v>0</v>
      </c>
      <c r="F7" s="134">
        <f t="shared" si="0"/>
        <v>0</v>
      </c>
      <c r="G7" s="95">
        <f t="shared" si="0"/>
        <v>0</v>
      </c>
      <c r="H7" s="136">
        <f t="shared" si="0"/>
        <v>0</v>
      </c>
      <c r="I7" s="96" t="str">
        <f>IF((H50&gt;0),H7/H50,"")</f>
        <v/>
      </c>
      <c r="K7" s="281"/>
    </row>
    <row r="8" spans="1:11" ht="20.100000000000001" customHeight="1" thickBot="1" x14ac:dyDescent="0.25">
      <c r="A8" s="102" t="s">
        <v>196</v>
      </c>
      <c r="B8" s="141"/>
      <c r="C8" s="141"/>
      <c r="D8" s="141"/>
      <c r="E8" s="141"/>
      <c r="F8" s="141"/>
      <c r="G8" s="141"/>
      <c r="H8" s="137">
        <f>SUM(B8:G8)</f>
        <v>0</v>
      </c>
      <c r="I8" s="104"/>
      <c r="K8" s="281"/>
    </row>
    <row r="9" spans="1:11" ht="15" customHeight="1" thickBot="1" x14ac:dyDescent="0.25">
      <c r="A9" s="105" t="s">
        <v>120</v>
      </c>
      <c r="B9" s="48"/>
      <c r="C9" s="48"/>
      <c r="D9" s="48"/>
      <c r="E9" s="48"/>
      <c r="F9" s="48"/>
      <c r="G9" s="48"/>
      <c r="H9" s="48"/>
      <c r="I9" s="90" t="str">
        <f>CONCATENATE(LEN(A10),"/",1000)</f>
        <v>0/1000</v>
      </c>
      <c r="K9" s="281"/>
    </row>
    <row r="10" spans="1:11" ht="99.95" customHeight="1" thickBot="1" x14ac:dyDescent="0.25">
      <c r="A10" s="403"/>
      <c r="B10" s="404"/>
      <c r="C10" s="404"/>
      <c r="D10" s="404"/>
      <c r="E10" s="404"/>
      <c r="F10" s="404"/>
      <c r="G10" s="404"/>
      <c r="H10" s="404"/>
      <c r="I10" s="405"/>
      <c r="K10" s="281"/>
    </row>
    <row r="11" spans="1:11" ht="6" customHeight="1" thickBot="1" x14ac:dyDescent="0.25">
      <c r="H11" s="100"/>
      <c r="K11" s="281"/>
    </row>
    <row r="12" spans="1:11" s="40" customFormat="1" ht="20.100000000000001" customHeight="1" thickBot="1" x14ac:dyDescent="0.25">
      <c r="A12" s="94" t="s">
        <v>77</v>
      </c>
      <c r="B12" s="134">
        <f>SUM(B13:B14)</f>
        <v>0</v>
      </c>
      <c r="C12" s="134">
        <f t="shared" ref="C12:G12" si="1">SUM(C13:C14)</f>
        <v>0</v>
      </c>
      <c r="D12" s="134">
        <f t="shared" si="1"/>
        <v>0</v>
      </c>
      <c r="E12" s="134">
        <f t="shared" si="1"/>
        <v>0</v>
      </c>
      <c r="F12" s="134">
        <f t="shared" si="1"/>
        <v>0</v>
      </c>
      <c r="G12" s="134">
        <f t="shared" si="1"/>
        <v>0</v>
      </c>
      <c r="H12" s="136">
        <f>SUM(H13:H14)</f>
        <v>0</v>
      </c>
      <c r="I12" s="96" t="str">
        <f>IF((H50&gt;0),H12/H50,"")</f>
        <v/>
      </c>
      <c r="K12" s="281"/>
    </row>
    <row r="13" spans="1:11" ht="20.100000000000001" customHeight="1" thickBot="1" x14ac:dyDescent="0.25">
      <c r="A13" s="102" t="s">
        <v>119</v>
      </c>
      <c r="B13" s="138"/>
      <c r="C13" s="138"/>
      <c r="D13" s="138"/>
      <c r="E13" s="138"/>
      <c r="F13" s="138"/>
      <c r="G13" s="138"/>
      <c r="H13" s="139">
        <f>SUM(B13:G13)</f>
        <v>0</v>
      </c>
      <c r="I13" s="104"/>
      <c r="K13" s="281"/>
    </row>
    <row r="14" spans="1:11" ht="20.100000000000001" customHeight="1" thickBot="1" x14ac:dyDescent="0.25">
      <c r="A14" s="102" t="s">
        <v>78</v>
      </c>
      <c r="B14" s="135"/>
      <c r="C14" s="135"/>
      <c r="D14" s="135"/>
      <c r="E14" s="135"/>
      <c r="F14" s="135"/>
      <c r="G14" s="135"/>
      <c r="H14" s="137">
        <f>SUM(B14:G14)</f>
        <v>0</v>
      </c>
      <c r="I14" s="104"/>
      <c r="K14" s="281"/>
    </row>
    <row r="15" spans="1:11" ht="15" customHeight="1" thickBot="1" x14ac:dyDescent="0.25">
      <c r="A15" s="105" t="s">
        <v>120</v>
      </c>
      <c r="B15" s="48"/>
      <c r="C15" s="48"/>
      <c r="D15" s="48"/>
      <c r="E15" s="48"/>
      <c r="F15" s="48"/>
      <c r="G15" s="48"/>
      <c r="H15" s="48"/>
      <c r="I15" s="90" t="str">
        <f>CONCATENATE(LEN(A16),"/",1000)</f>
        <v>0/1000</v>
      </c>
      <c r="K15" s="197"/>
    </row>
    <row r="16" spans="1:11" ht="99.95" customHeight="1" thickBot="1" x14ac:dyDescent="0.25">
      <c r="A16" s="406"/>
      <c r="B16" s="407"/>
      <c r="C16" s="407"/>
      <c r="D16" s="407"/>
      <c r="E16" s="407"/>
      <c r="F16" s="407"/>
      <c r="G16" s="407"/>
      <c r="H16" s="407"/>
      <c r="I16" s="408"/>
      <c r="K16" s="205" t="s">
        <v>363</v>
      </c>
    </row>
    <row r="17" spans="1:11" ht="6" customHeight="1" thickBot="1" x14ac:dyDescent="0.25">
      <c r="H17" s="100"/>
      <c r="K17" s="197"/>
    </row>
    <row r="18" spans="1:11" s="40" customFormat="1" ht="20.100000000000001" customHeight="1" thickBot="1" x14ac:dyDescent="0.25">
      <c r="A18" s="94" t="s">
        <v>79</v>
      </c>
      <c r="B18" s="134">
        <f>SUM(B19)</f>
        <v>0</v>
      </c>
      <c r="C18" s="134">
        <f t="shared" ref="C18:H18" si="2">SUM(C19)</f>
        <v>0</v>
      </c>
      <c r="D18" s="95">
        <f t="shared" si="2"/>
        <v>0</v>
      </c>
      <c r="E18" s="134">
        <f t="shared" si="2"/>
        <v>0</v>
      </c>
      <c r="F18" s="95">
        <f t="shared" si="2"/>
        <v>0</v>
      </c>
      <c r="G18" s="134">
        <f t="shared" si="2"/>
        <v>0</v>
      </c>
      <c r="H18" s="136">
        <f t="shared" si="2"/>
        <v>0</v>
      </c>
      <c r="I18" s="96" t="str">
        <f>IF((H50&gt;0),H18/H50,"")</f>
        <v/>
      </c>
      <c r="K18" s="281" t="s">
        <v>362</v>
      </c>
    </row>
    <row r="19" spans="1:11" ht="20.100000000000001" customHeight="1" thickBot="1" x14ac:dyDescent="0.25">
      <c r="A19" s="140" t="s">
        <v>195</v>
      </c>
      <c r="B19" s="160">
        <f t="shared" ref="B19:G19" si="3">B12*0.15</f>
        <v>0</v>
      </c>
      <c r="C19" s="160">
        <f t="shared" si="3"/>
        <v>0</v>
      </c>
      <c r="D19" s="161">
        <f t="shared" si="3"/>
        <v>0</v>
      </c>
      <c r="E19" s="160">
        <f t="shared" si="3"/>
        <v>0</v>
      </c>
      <c r="F19" s="161">
        <f t="shared" si="3"/>
        <v>0</v>
      </c>
      <c r="G19" s="160">
        <f t="shared" si="3"/>
        <v>0</v>
      </c>
      <c r="H19" s="142">
        <f>SUM(B19:G19)</f>
        <v>0</v>
      </c>
      <c r="I19" s="143"/>
      <c r="K19" s="281"/>
    </row>
    <row r="20" spans="1:11" ht="6" customHeight="1" thickBot="1" x14ac:dyDescent="0.25">
      <c r="H20" s="130"/>
      <c r="I20" s="106"/>
      <c r="K20" s="281"/>
    </row>
    <row r="21" spans="1:11" s="40" customFormat="1" ht="20.100000000000001" customHeight="1" thickBot="1" x14ac:dyDescent="0.25">
      <c r="A21" s="94" t="s">
        <v>367</v>
      </c>
      <c r="B21" s="134">
        <f>SUM(B22:B24)</f>
        <v>0</v>
      </c>
      <c r="C21" s="134">
        <f t="shared" ref="C21:G21" si="4">SUM(C22:C24)</f>
        <v>0</v>
      </c>
      <c r="D21" s="134">
        <f t="shared" si="4"/>
        <v>0</v>
      </c>
      <c r="E21" s="134">
        <f t="shared" si="4"/>
        <v>0</v>
      </c>
      <c r="F21" s="134">
        <f t="shared" si="4"/>
        <v>0</v>
      </c>
      <c r="G21" s="134">
        <f t="shared" si="4"/>
        <v>0</v>
      </c>
      <c r="H21" s="136">
        <f>SUM(H22:H24)</f>
        <v>0</v>
      </c>
      <c r="I21" s="96" t="str">
        <f>IF((H50&gt;0),H21/H50,"")</f>
        <v/>
      </c>
      <c r="K21" s="281"/>
    </row>
    <row r="22" spans="1:11" ht="20.100000000000001" customHeight="1" thickBot="1" x14ac:dyDescent="0.25">
      <c r="A22" s="102" t="s">
        <v>102</v>
      </c>
      <c r="B22" s="138"/>
      <c r="C22" s="138"/>
      <c r="D22" s="138"/>
      <c r="E22" s="138"/>
      <c r="F22" s="138"/>
      <c r="G22" s="138"/>
      <c r="H22" s="139">
        <f>SUM(B22:G22)</f>
        <v>0</v>
      </c>
      <c r="I22" s="104"/>
      <c r="K22" s="281"/>
    </row>
    <row r="23" spans="1:11" ht="20.100000000000001" customHeight="1" thickBot="1" x14ac:dyDescent="0.25">
      <c r="A23" s="102" t="s">
        <v>368</v>
      </c>
      <c r="B23" s="138"/>
      <c r="C23" s="138"/>
      <c r="D23" s="138"/>
      <c r="E23" s="138"/>
      <c r="F23" s="138"/>
      <c r="G23" s="138"/>
      <c r="H23" s="139">
        <f t="shared" ref="H23:H24" si="5">SUM(B23:G23)</f>
        <v>0</v>
      </c>
      <c r="I23" s="104"/>
      <c r="K23" s="281"/>
    </row>
    <row r="24" spans="1:11" ht="20.100000000000001" customHeight="1" thickBot="1" x14ac:dyDescent="0.25">
      <c r="A24" s="102" t="s">
        <v>103</v>
      </c>
      <c r="B24" s="135"/>
      <c r="C24" s="135"/>
      <c r="D24" s="135"/>
      <c r="E24" s="135"/>
      <c r="F24" s="135"/>
      <c r="G24" s="135"/>
      <c r="H24" s="139">
        <f t="shared" si="5"/>
        <v>0</v>
      </c>
      <c r="I24" s="104"/>
      <c r="K24" s="281"/>
    </row>
    <row r="25" spans="1:11" ht="15" customHeight="1" thickBot="1" x14ac:dyDescent="0.25">
      <c r="A25" s="105" t="s">
        <v>120</v>
      </c>
      <c r="B25" s="48"/>
      <c r="C25" s="48"/>
      <c r="D25" s="48"/>
      <c r="E25" s="48"/>
      <c r="F25" s="48"/>
      <c r="G25" s="48"/>
      <c r="H25" s="48"/>
      <c r="I25" s="90" t="str">
        <f>CONCATENATE(LEN(A26),"/",1000)</f>
        <v>0/1000</v>
      </c>
      <c r="K25" s="197"/>
    </row>
    <row r="26" spans="1:11" ht="99.95" customHeight="1" thickBot="1" x14ac:dyDescent="0.25">
      <c r="A26" s="409"/>
      <c r="B26" s="410"/>
      <c r="C26" s="410"/>
      <c r="D26" s="410"/>
      <c r="E26" s="410"/>
      <c r="F26" s="410"/>
      <c r="G26" s="410"/>
      <c r="H26" s="410"/>
      <c r="I26" s="411"/>
      <c r="K26" s="205" t="s">
        <v>360</v>
      </c>
    </row>
    <row r="27" spans="1:11" ht="6" customHeight="1" thickBot="1" x14ac:dyDescent="0.25">
      <c r="H27" s="100"/>
      <c r="K27" s="197"/>
    </row>
    <row r="28" spans="1:11" s="40" customFormat="1" ht="20.100000000000001" customHeight="1" thickBot="1" x14ac:dyDescent="0.25">
      <c r="A28" s="94" t="s">
        <v>80</v>
      </c>
      <c r="B28" s="134">
        <f>SUM(B29:H34)</f>
        <v>0</v>
      </c>
      <c r="C28" s="134">
        <f t="shared" ref="C28:G28" si="6">SUM(C29:I34)</f>
        <v>0</v>
      </c>
      <c r="D28" s="134">
        <f t="shared" si="6"/>
        <v>0</v>
      </c>
      <c r="E28" s="134">
        <f t="shared" si="6"/>
        <v>0</v>
      </c>
      <c r="F28" s="134">
        <f t="shared" si="6"/>
        <v>0</v>
      </c>
      <c r="G28" s="134">
        <f t="shared" si="6"/>
        <v>0</v>
      </c>
      <c r="H28" s="136">
        <f>SUM(H29:H34)</f>
        <v>0</v>
      </c>
      <c r="I28" s="96" t="str">
        <f>IF((H50&gt;0),H28/H50,"")</f>
        <v/>
      </c>
      <c r="K28" s="281" t="s">
        <v>369</v>
      </c>
    </row>
    <row r="29" spans="1:11" ht="20.100000000000001" customHeight="1" thickBot="1" x14ac:dyDescent="0.25">
      <c r="A29" s="102" t="s">
        <v>104</v>
      </c>
      <c r="B29" s="138"/>
      <c r="C29" s="138"/>
      <c r="D29" s="138"/>
      <c r="E29" s="138"/>
      <c r="F29" s="138"/>
      <c r="G29" s="138"/>
      <c r="H29" s="139">
        <f>SUM(B29:G29)</f>
        <v>0</v>
      </c>
      <c r="I29" s="104"/>
      <c r="K29" s="281"/>
    </row>
    <row r="30" spans="1:11" ht="20.100000000000001" customHeight="1" thickBot="1" x14ac:dyDescent="0.25">
      <c r="A30" s="102" t="s">
        <v>182</v>
      </c>
      <c r="B30" s="138"/>
      <c r="C30" s="138"/>
      <c r="D30" s="138"/>
      <c r="E30" s="138"/>
      <c r="F30" s="138"/>
      <c r="G30" s="138"/>
      <c r="H30" s="139">
        <f t="shared" ref="H30:H34" si="7">SUM(B30:G30)</f>
        <v>0</v>
      </c>
      <c r="I30" s="104"/>
      <c r="K30" s="281"/>
    </row>
    <row r="31" spans="1:11" ht="20.100000000000001" customHeight="1" thickBot="1" x14ac:dyDescent="0.25">
      <c r="A31" s="102" t="s">
        <v>108</v>
      </c>
      <c r="B31" s="138"/>
      <c r="C31" s="138"/>
      <c r="D31" s="138"/>
      <c r="E31" s="138"/>
      <c r="F31" s="138"/>
      <c r="G31" s="138"/>
      <c r="H31" s="139">
        <f t="shared" si="7"/>
        <v>0</v>
      </c>
      <c r="I31" s="104"/>
      <c r="K31" s="281"/>
    </row>
    <row r="32" spans="1:11" ht="20.100000000000001" customHeight="1" thickBot="1" x14ac:dyDescent="0.25">
      <c r="A32" s="102" t="s">
        <v>183</v>
      </c>
      <c r="B32" s="248">
        <v>0</v>
      </c>
      <c r="C32" s="248">
        <v>0</v>
      </c>
      <c r="D32" s="248">
        <v>0</v>
      </c>
      <c r="E32" s="248">
        <v>0</v>
      </c>
      <c r="F32" s="248">
        <v>0</v>
      </c>
      <c r="G32" s="248">
        <v>0</v>
      </c>
      <c r="H32" s="139">
        <f t="shared" si="7"/>
        <v>0</v>
      </c>
      <c r="I32" s="104"/>
      <c r="K32" s="197"/>
    </row>
    <row r="33" spans="1:11" ht="30" customHeight="1" thickBot="1" x14ac:dyDescent="0.25">
      <c r="A33" s="107" t="s">
        <v>106</v>
      </c>
      <c r="B33" s="138"/>
      <c r="C33" s="138"/>
      <c r="D33" s="138"/>
      <c r="E33" s="138"/>
      <c r="F33" s="138"/>
      <c r="G33" s="138"/>
      <c r="H33" s="139">
        <f t="shared" si="7"/>
        <v>0</v>
      </c>
      <c r="I33" s="104"/>
      <c r="K33" s="281" t="s">
        <v>361</v>
      </c>
    </row>
    <row r="34" spans="1:11" ht="20.100000000000001" customHeight="1" thickBot="1" x14ac:dyDescent="0.25">
      <c r="A34" s="102" t="s">
        <v>105</v>
      </c>
      <c r="B34" s="135"/>
      <c r="C34" s="135"/>
      <c r="D34" s="135"/>
      <c r="E34" s="135"/>
      <c r="F34" s="135"/>
      <c r="G34" s="135"/>
      <c r="H34" s="139">
        <f t="shared" si="7"/>
        <v>0</v>
      </c>
      <c r="I34" s="104"/>
      <c r="K34" s="281"/>
    </row>
    <row r="35" spans="1:11" ht="15" customHeight="1" thickBot="1" x14ac:dyDescent="0.25">
      <c r="A35" s="105" t="s">
        <v>120</v>
      </c>
      <c r="B35" s="48"/>
      <c r="C35" s="48"/>
      <c r="D35" s="48"/>
      <c r="E35" s="48"/>
      <c r="F35" s="48"/>
      <c r="G35" s="48"/>
      <c r="H35" s="48"/>
      <c r="I35" s="90" t="str">
        <f>CONCATENATE(LEN(A36),"/",1000)</f>
        <v>0/1000</v>
      </c>
      <c r="K35" s="281"/>
    </row>
    <row r="36" spans="1:11" ht="99.95" customHeight="1" thickBot="1" x14ac:dyDescent="0.25">
      <c r="A36" s="402"/>
      <c r="B36" s="402"/>
      <c r="C36" s="402"/>
      <c r="D36" s="402"/>
      <c r="E36" s="402"/>
      <c r="F36" s="402"/>
      <c r="G36" s="402"/>
      <c r="H36" s="402"/>
      <c r="I36" s="402"/>
      <c r="K36" s="281"/>
    </row>
    <row r="37" spans="1:11" ht="6" customHeight="1" thickBot="1" x14ac:dyDescent="0.25">
      <c r="H37" s="100"/>
      <c r="K37" s="281"/>
    </row>
    <row r="38" spans="1:11" s="40" customFormat="1" ht="20.100000000000001" customHeight="1" thickBot="1" x14ac:dyDescent="0.25">
      <c r="A38" s="94" t="s">
        <v>81</v>
      </c>
      <c r="B38" s="134">
        <f>SUM(B39:B40)</f>
        <v>0</v>
      </c>
      <c r="C38" s="134">
        <f t="shared" ref="C38:G38" si="8">SUM(C39:C40)</f>
        <v>0</v>
      </c>
      <c r="D38" s="134">
        <f t="shared" si="8"/>
        <v>0</v>
      </c>
      <c r="E38" s="134">
        <f t="shared" si="8"/>
        <v>0</v>
      </c>
      <c r="F38" s="134">
        <f t="shared" si="8"/>
        <v>0</v>
      </c>
      <c r="G38" s="134">
        <f t="shared" si="8"/>
        <v>0</v>
      </c>
      <c r="H38" s="136">
        <f>SUM(H39:H40)</f>
        <v>0</v>
      </c>
      <c r="I38" s="96" t="str">
        <f>IF((H50&gt;0),H38/H50,"")</f>
        <v/>
      </c>
      <c r="K38" s="281"/>
    </row>
    <row r="39" spans="1:11" ht="20.100000000000001" customHeight="1" thickBot="1" x14ac:dyDescent="0.25">
      <c r="A39" s="102" t="s">
        <v>370</v>
      </c>
      <c r="B39" s="138"/>
      <c r="C39" s="138"/>
      <c r="D39" s="138"/>
      <c r="E39" s="138"/>
      <c r="F39" s="138"/>
      <c r="G39" s="138"/>
      <c r="H39" s="139">
        <f>SUM(B39:G39)</f>
        <v>0</v>
      </c>
      <c r="I39" s="104"/>
      <c r="K39" s="281"/>
    </row>
    <row r="40" spans="1:11" ht="20.100000000000001" customHeight="1" thickBot="1" x14ac:dyDescent="0.25">
      <c r="A40" s="102" t="s">
        <v>371</v>
      </c>
      <c r="B40" s="135"/>
      <c r="C40" s="135"/>
      <c r="D40" s="135"/>
      <c r="E40" s="135"/>
      <c r="F40" s="135"/>
      <c r="G40" s="135"/>
      <c r="H40" s="137">
        <f>SUM(B40:G40)</f>
        <v>0</v>
      </c>
      <c r="I40" s="104"/>
      <c r="K40" s="281"/>
    </row>
    <row r="41" spans="1:11" ht="15" customHeight="1" thickBot="1" x14ac:dyDescent="0.25">
      <c r="A41" s="105" t="s">
        <v>120</v>
      </c>
      <c r="B41" s="48"/>
      <c r="C41" s="48"/>
      <c r="D41" s="48"/>
      <c r="E41" s="48"/>
      <c r="F41" s="48"/>
      <c r="G41" s="48"/>
      <c r="H41" s="48"/>
      <c r="I41" s="90" t="str">
        <f>CONCATENATE(LEN(A42),"/",1000)</f>
        <v>0/1000</v>
      </c>
      <c r="K41" s="281"/>
    </row>
    <row r="42" spans="1:11" ht="99.95" customHeight="1" thickBot="1" x14ac:dyDescent="0.25">
      <c r="A42" s="402"/>
      <c r="B42" s="402"/>
      <c r="C42" s="402"/>
      <c r="D42" s="402"/>
      <c r="E42" s="402"/>
      <c r="F42" s="402"/>
      <c r="G42" s="402"/>
      <c r="H42" s="402"/>
      <c r="I42" s="402"/>
      <c r="K42" s="281"/>
    </row>
    <row r="43" spans="1:11" ht="6" customHeight="1" thickBot="1" x14ac:dyDescent="0.25">
      <c r="H43" s="100"/>
      <c r="K43" s="197"/>
    </row>
    <row r="44" spans="1:11" s="40" customFormat="1" ht="20.100000000000001" customHeight="1" thickBot="1" x14ac:dyDescent="0.25">
      <c r="A44" s="94" t="s">
        <v>82</v>
      </c>
      <c r="B44" s="134">
        <f>SUM(B45:B46)</f>
        <v>0</v>
      </c>
      <c r="C44" s="134">
        <f t="shared" ref="C44:G44" si="9">SUM(C45:C46)</f>
        <v>0</v>
      </c>
      <c r="D44" s="134">
        <f t="shared" si="9"/>
        <v>0</v>
      </c>
      <c r="E44" s="134">
        <f t="shared" si="9"/>
        <v>0</v>
      </c>
      <c r="F44" s="134">
        <f t="shared" si="9"/>
        <v>0</v>
      </c>
      <c r="G44" s="134">
        <f t="shared" si="9"/>
        <v>0</v>
      </c>
      <c r="H44" s="136">
        <f>SUM(H45:H46)</f>
        <v>0</v>
      </c>
      <c r="I44" s="96" t="str">
        <f>IF((H50&gt;0),H44/H50,"")</f>
        <v/>
      </c>
      <c r="K44" s="281" t="s">
        <v>364</v>
      </c>
    </row>
    <row r="45" spans="1:11" ht="30" customHeight="1" thickBot="1" x14ac:dyDescent="0.25">
      <c r="A45" s="107" t="s">
        <v>107</v>
      </c>
      <c r="B45" s="138"/>
      <c r="C45" s="138"/>
      <c r="D45" s="138"/>
      <c r="E45" s="138"/>
      <c r="F45" s="138"/>
      <c r="G45" s="138"/>
      <c r="H45" s="139">
        <f>SUM(B45:G45)</f>
        <v>0</v>
      </c>
      <c r="I45" s="104"/>
      <c r="K45" s="281"/>
    </row>
    <row r="46" spans="1:11" ht="20.100000000000001" customHeight="1" thickBot="1" x14ac:dyDescent="0.25">
      <c r="A46" s="107" t="s">
        <v>83</v>
      </c>
      <c r="B46" s="135"/>
      <c r="C46" s="135"/>
      <c r="D46" s="135"/>
      <c r="E46" s="135"/>
      <c r="F46" s="135"/>
      <c r="G46" s="135"/>
      <c r="H46" s="137">
        <f>SUM(B46:G46)</f>
        <v>0</v>
      </c>
      <c r="I46" s="104"/>
      <c r="K46" s="281"/>
    </row>
    <row r="47" spans="1:11" ht="15" customHeight="1" thickBot="1" x14ac:dyDescent="0.25">
      <c r="A47" s="105" t="s">
        <v>120</v>
      </c>
      <c r="B47" s="48"/>
      <c r="C47" s="48"/>
      <c r="D47" s="48"/>
      <c r="E47" s="48"/>
      <c r="F47" s="48"/>
      <c r="G47" s="48"/>
      <c r="H47" s="48"/>
      <c r="I47" s="90" t="str">
        <f>CONCATENATE(LEN(A48),"/",1000)</f>
        <v>0/1000</v>
      </c>
      <c r="K47" s="281"/>
    </row>
    <row r="48" spans="1:11" ht="99.95" customHeight="1" thickBot="1" x14ac:dyDescent="0.25">
      <c r="A48" s="402"/>
      <c r="B48" s="402"/>
      <c r="C48" s="402"/>
      <c r="D48" s="402"/>
      <c r="E48" s="402"/>
      <c r="F48" s="402"/>
      <c r="G48" s="402"/>
      <c r="H48" s="402"/>
      <c r="I48" s="402"/>
      <c r="K48" s="281"/>
    </row>
    <row r="49" spans="1:11" ht="8.1" customHeight="1" thickBot="1" x14ac:dyDescent="0.25"/>
    <row r="50" spans="1:11" s="40" customFormat="1" ht="20.100000000000001" customHeight="1" thickBot="1" x14ac:dyDescent="0.25">
      <c r="A50" s="97" t="s">
        <v>74</v>
      </c>
      <c r="B50" s="148">
        <f t="shared" ref="B50:H50" si="10">SUM(B7,B12,B18,B21,B28,B38,B44)</f>
        <v>0</v>
      </c>
      <c r="C50" s="148">
        <f t="shared" si="10"/>
        <v>0</v>
      </c>
      <c r="D50" s="148">
        <f t="shared" si="10"/>
        <v>0</v>
      </c>
      <c r="E50" s="148">
        <f t="shared" si="10"/>
        <v>0</v>
      </c>
      <c r="F50" s="148">
        <f t="shared" si="10"/>
        <v>0</v>
      </c>
      <c r="G50" s="148">
        <f t="shared" si="10"/>
        <v>0</v>
      </c>
      <c r="H50" s="149">
        <f t="shared" si="10"/>
        <v>0</v>
      </c>
      <c r="I50" s="98" t="str">
        <f>IF((H50&gt;0),H50/H50,"")</f>
        <v/>
      </c>
      <c r="K50" s="281" t="s">
        <v>365</v>
      </c>
    </row>
    <row r="51" spans="1:11" ht="8.1" customHeight="1" thickBot="1" x14ac:dyDescent="0.25">
      <c r="K51" s="281"/>
    </row>
    <row r="52" spans="1:11" s="40" customFormat="1" ht="20.100000000000001" customHeight="1" thickBot="1" x14ac:dyDescent="0.25">
      <c r="A52" s="162" t="s">
        <v>285</v>
      </c>
      <c r="B52" s="171"/>
      <c r="C52" s="172"/>
      <c r="D52" s="171"/>
      <c r="E52" s="172"/>
      <c r="F52" s="171"/>
      <c r="G52" s="172"/>
      <c r="H52" s="163"/>
      <c r="I52" s="164"/>
      <c r="K52" s="281"/>
    </row>
    <row r="53" spans="1:11" s="40" customFormat="1" ht="20.100000000000001" customHeight="1" thickBot="1" x14ac:dyDescent="0.25">
      <c r="A53" s="126" t="s">
        <v>289</v>
      </c>
      <c r="B53" s="144" t="str">
        <f t="shared" ref="B53:G53" si="11">IF(ISBLANK(B52),"",ROUNDDOWN(B50*B52/100,2))</f>
        <v/>
      </c>
      <c r="C53" s="144" t="str">
        <f t="shared" si="11"/>
        <v/>
      </c>
      <c r="D53" s="144" t="str">
        <f t="shared" si="11"/>
        <v/>
      </c>
      <c r="E53" s="144" t="str">
        <f t="shared" si="11"/>
        <v/>
      </c>
      <c r="F53" s="144" t="str">
        <f t="shared" si="11"/>
        <v/>
      </c>
      <c r="G53" s="144" t="str">
        <f t="shared" si="11"/>
        <v/>
      </c>
      <c r="H53" s="145">
        <f>SUM(B53:G53)</f>
        <v>0</v>
      </c>
      <c r="I53" s="127"/>
      <c r="K53" s="281"/>
    </row>
    <row r="54" spans="1:11" ht="8.1" customHeight="1" thickBot="1" x14ac:dyDescent="0.25">
      <c r="K54" s="281"/>
    </row>
    <row r="55" spans="1:11" s="40" customFormat="1" ht="20.100000000000001" customHeight="1" thickBot="1" x14ac:dyDescent="0.25">
      <c r="A55" s="162" t="s">
        <v>313</v>
      </c>
      <c r="B55" s="165" t="str">
        <f>IF(ISBLANK(B52),"",B52/100-B57)</f>
        <v/>
      </c>
      <c r="C55" s="165" t="str">
        <f t="shared" ref="C55:G55" si="12">IF(ISBLANK(C52),"",C52/100-C57)</f>
        <v/>
      </c>
      <c r="D55" s="165" t="str">
        <f t="shared" si="12"/>
        <v/>
      </c>
      <c r="E55" s="165" t="str">
        <f t="shared" si="12"/>
        <v/>
      </c>
      <c r="F55" s="165" t="str">
        <f t="shared" si="12"/>
        <v/>
      </c>
      <c r="G55" s="165" t="str">
        <f t="shared" si="12"/>
        <v/>
      </c>
      <c r="H55" s="166" t="str">
        <f>IF(H50&gt;0,(ROUNDUP(H56/H50,2)),"")</f>
        <v/>
      </c>
      <c r="I55" s="167"/>
      <c r="K55" s="281"/>
    </row>
    <row r="56" spans="1:11" ht="20.100000000000001" customHeight="1" thickBot="1" x14ac:dyDescent="0.25">
      <c r="A56" s="81" t="s">
        <v>287</v>
      </c>
      <c r="B56" s="146" t="str">
        <f t="shared" ref="B56:G56" si="13">IF(ISBLANK(B52),"",ROUNDDOWN(B53-B58,2))</f>
        <v/>
      </c>
      <c r="C56" s="146" t="str">
        <f t="shared" si="13"/>
        <v/>
      </c>
      <c r="D56" s="146" t="str">
        <f t="shared" si="13"/>
        <v/>
      </c>
      <c r="E56" s="146" t="str">
        <f t="shared" si="13"/>
        <v/>
      </c>
      <c r="F56" s="146" t="str">
        <f t="shared" si="13"/>
        <v/>
      </c>
      <c r="G56" s="146" t="str">
        <f t="shared" si="13"/>
        <v/>
      </c>
      <c r="H56" s="147">
        <f>SUM(B56:G56)</f>
        <v>0</v>
      </c>
      <c r="I56" s="83"/>
      <c r="K56" s="281"/>
    </row>
    <row r="57" spans="1:11" s="40" customFormat="1" ht="20.100000000000001" customHeight="1" thickBot="1" x14ac:dyDescent="0.25">
      <c r="A57" s="162" t="s">
        <v>314</v>
      </c>
      <c r="B57" s="165" t="str">
        <f>IF(ISBLANK(B52),"",VLOOKUP('5.15 Project8'!F13,'Hidden data'!$F$18:$I$26,3,))</f>
        <v/>
      </c>
      <c r="C57" s="168" t="str">
        <f>IF(ISBLANK(C52),"",VLOOKUP('5.15 Project8'!F14,'Hidden data'!$F$18:$I$26,3,))</f>
        <v/>
      </c>
      <c r="D57" s="165" t="str">
        <f>IF(ISBLANK(D52),"",VLOOKUP('5.15 Project8'!F15,'Hidden data'!$F$18:$I$26,3,))</f>
        <v/>
      </c>
      <c r="E57" s="168" t="str">
        <f>IF(ISBLANK(E52),"",VLOOKUP('5.15 Project8'!F16,'Hidden data'!$F$18:$I$26,3,))</f>
        <v/>
      </c>
      <c r="F57" s="165" t="str">
        <f>IF(ISBLANK(F52),"",VLOOKUP('5.15 Project8'!F17,'Hidden data'!$F$18:$I$26,3,))</f>
        <v/>
      </c>
      <c r="G57" s="168" t="str">
        <f>IF(ISBLANK(G52),"",VLOOKUP('5.15 Project8'!F18,'Hidden data'!$F$18:$I$26,3,))</f>
        <v/>
      </c>
      <c r="H57" s="166" t="str">
        <f>IF(H50&gt;0,(ROUNDDOWN(H58/H50,2))," ")</f>
        <v xml:space="preserve"> </v>
      </c>
      <c r="I57" s="167"/>
      <c r="K57" s="281"/>
    </row>
    <row r="58" spans="1:11" ht="20.100000000000001" customHeight="1" thickBot="1" x14ac:dyDescent="0.25">
      <c r="A58" s="81" t="s">
        <v>288</v>
      </c>
      <c r="B58" s="146" t="str">
        <f>IF((ISBLANK(B52)),"",ROUNDDOWN((B50*B57),2))</f>
        <v/>
      </c>
      <c r="C58" s="146" t="str">
        <f t="shared" ref="C58:G58" si="14">IF((ISBLANK(C52)),"",ROUNDDOWN((C50*C57),2))</f>
        <v/>
      </c>
      <c r="D58" s="146" t="str">
        <f t="shared" si="14"/>
        <v/>
      </c>
      <c r="E58" s="146" t="str">
        <f t="shared" si="14"/>
        <v/>
      </c>
      <c r="F58" s="146" t="str">
        <f t="shared" si="14"/>
        <v/>
      </c>
      <c r="G58" s="146" t="str">
        <f t="shared" si="14"/>
        <v/>
      </c>
      <c r="H58" s="147">
        <f>SUM(B58:G58)</f>
        <v>0</v>
      </c>
      <c r="I58" s="83"/>
      <c r="K58" s="281"/>
    </row>
    <row r="59" spans="1:11" ht="8.1" customHeight="1" thickBot="1" x14ac:dyDescent="0.25"/>
    <row r="60" spans="1:11" s="40" customFormat="1" ht="20.100000000000001" customHeight="1" thickBot="1" x14ac:dyDescent="0.25">
      <c r="A60" s="162" t="s">
        <v>286</v>
      </c>
      <c r="B60" s="169" t="str">
        <f t="shared" ref="B60:G60" si="15">IF(ISBLANK(B52),"",100-B52)</f>
        <v/>
      </c>
      <c r="C60" s="170" t="str">
        <f t="shared" si="15"/>
        <v/>
      </c>
      <c r="D60" s="169" t="str">
        <f t="shared" si="15"/>
        <v/>
      </c>
      <c r="E60" s="169" t="str">
        <f t="shared" si="15"/>
        <v/>
      </c>
      <c r="F60" s="170" t="str">
        <f t="shared" si="15"/>
        <v/>
      </c>
      <c r="G60" s="169" t="str">
        <f t="shared" si="15"/>
        <v/>
      </c>
      <c r="H60" s="166" t="str">
        <f>IF(H50&gt;0,(ROUNDUP(H61/H50,2)),"")</f>
        <v/>
      </c>
      <c r="I60" s="164"/>
      <c r="K60" s="401" t="s">
        <v>373</v>
      </c>
    </row>
    <row r="61" spans="1:11" s="40" customFormat="1" ht="20.100000000000001" customHeight="1" thickBot="1" x14ac:dyDescent="0.25">
      <c r="A61" s="126" t="s">
        <v>50</v>
      </c>
      <c r="B61" s="144" t="str">
        <f t="shared" ref="B61:G61" si="16">IF(ISBLANK(B52),"",ROUNDUP(B50-B53,2))</f>
        <v/>
      </c>
      <c r="C61" s="144" t="str">
        <f t="shared" si="16"/>
        <v/>
      </c>
      <c r="D61" s="144" t="str">
        <f t="shared" si="16"/>
        <v/>
      </c>
      <c r="E61" s="144" t="str">
        <f t="shared" si="16"/>
        <v/>
      </c>
      <c r="F61" s="144" t="str">
        <f t="shared" si="16"/>
        <v/>
      </c>
      <c r="G61" s="144" t="str">
        <f t="shared" si="16"/>
        <v/>
      </c>
      <c r="H61" s="144">
        <f>SUM(B61:G61)</f>
        <v>0</v>
      </c>
      <c r="I61" s="127"/>
      <c r="K61" s="401"/>
    </row>
    <row r="62" spans="1:11" ht="6" customHeight="1" thickBot="1" x14ac:dyDescent="0.25">
      <c r="H62" s="100"/>
      <c r="K62" s="401"/>
    </row>
    <row r="63" spans="1:11" ht="12" thickBot="1" x14ac:dyDescent="0.25">
      <c r="K63" s="401"/>
    </row>
    <row r="64" spans="1:11" ht="12" thickBot="1" x14ac:dyDescent="0.25">
      <c r="C64" s="108"/>
      <c r="D64" s="108"/>
      <c r="F64" s="108"/>
      <c r="K64" s="401"/>
    </row>
    <row r="65" spans="11:11" ht="12" thickBot="1" x14ac:dyDescent="0.25">
      <c r="K65" s="401"/>
    </row>
    <row r="66" spans="11:11" ht="12" thickBot="1" x14ac:dyDescent="0.25">
      <c r="K66" s="401"/>
    </row>
    <row r="67" spans="11:11" ht="12" thickBot="1" x14ac:dyDescent="0.25">
      <c r="K67" s="401"/>
    </row>
    <row r="68" spans="11:11" ht="12" thickBot="1" x14ac:dyDescent="0.25">
      <c r="K68" s="401"/>
    </row>
    <row r="69" spans="11:11" ht="12" thickBot="1" x14ac:dyDescent="0.25">
      <c r="K69" s="401"/>
    </row>
  </sheetData>
  <sheetProtection password="C721" sheet="1" objects="1" scenarios="1" selectLockedCells="1"/>
  <mergeCells count="13">
    <mergeCell ref="A48:I48"/>
    <mergeCell ref="A10:I10"/>
    <mergeCell ref="A16:I16"/>
    <mergeCell ref="A26:I26"/>
    <mergeCell ref="A36:I36"/>
    <mergeCell ref="A42:I42"/>
    <mergeCell ref="K50:K58"/>
    <mergeCell ref="K60:K69"/>
    <mergeCell ref="K5:K14"/>
    <mergeCell ref="K18:K24"/>
    <mergeCell ref="K28:K31"/>
    <mergeCell ref="K33:K42"/>
    <mergeCell ref="K44:K48"/>
  </mergeCells>
  <conditionalFormatting sqref="F16:G16 F26:G26 F36:G36 F42:G42 F48:G48">
    <cfRule type="notContainsBlanks" dxfId="12" priority="2">
      <formula>LEN(TRIM(F16))&gt;0</formula>
    </cfRule>
  </conditionalFormatting>
  <conditionalFormatting sqref="A10 A16:E16 A26:E26 A36:E36 A42:E42 A48:E48 H48:I48 H42:I42 H36:I36 H26:I26 H16:I16 B19:G19 B8:G8 B13:G14 B22:G24 B29:G34 B39:G40 B45:G46">
    <cfRule type="notContainsBlanks" dxfId="11" priority="3">
      <formula>LEN(TRIM(A8))&gt;0</formula>
    </cfRule>
  </conditionalFormatting>
  <dataValidations count="3">
    <dataValidation type="textLength" operator="lessThanOrEqual" allowBlank="1" showInputMessage="1" showErrorMessage="1" errorTitle="Character limit!" error="Maximum number of characters is 500." sqref="A48:I48 A42:I42 A36:I36 A26:I26 A16:I16 A10:I10">
      <formula1>1000</formula1>
    </dataValidation>
    <dataValidation type="list" allowBlank="1" showInputMessage="1" showErrorMessage="1" sqref="B52:G52">
      <formula1>INTPU</formula1>
    </dataValidation>
    <dataValidation type="list" allowBlank="1" showInputMessage="1" showErrorMessage="1" sqref="B5:G5">
      <formula1>VAT</formula1>
    </dataValidation>
  </dataValidations>
  <pageMargins left="0.70866141732283472" right="0.70866141732283472" top="0.74803149606299213" bottom="0.74803149606299213" header="0.31496062992125984" footer="0.31496062992125984"/>
  <pageSetup paperSize="9" scale="79" fitToHeight="0" orientation="landscape" r:id="rId1"/>
  <rowBreaks count="2" manualBreakCount="2">
    <brk id="24" max="16383" man="1"/>
    <brk id="43" max="16383" man="1"/>
  </rowBreaks>
  <extLst>
    <ext xmlns:x14="http://schemas.microsoft.com/office/spreadsheetml/2009/9/main" uri="{78C0D931-6437-407d-A8EE-F0AAD7539E65}">
      <x14:conditionalFormattings>
        <x14:conditionalFormatting xmlns:xm="http://schemas.microsoft.com/office/excel/2006/main">
          <x14:cfRule type="expression" priority="1" id="{A1D34AC1-3FD0-4307-9C53-A1ABF4A679CC}">
            <xm:f>$H$50&gt;VLOOKUP('5.15 Project8'!$F$7,'Hidden data'!$C$18:$D$24,2,)</xm:f>
            <x14:dxf>
              <font>
                <color rgb="FFFF0000"/>
              </font>
            </x14:dxf>
          </x14:cfRule>
          <xm:sqref>H50</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8">
    <pageSetUpPr fitToPage="1"/>
  </sheetPr>
  <dimension ref="A1:Q12"/>
  <sheetViews>
    <sheetView showGridLines="0" zoomScale="115" zoomScaleNormal="115" workbookViewId="0">
      <selection activeCell="B5" sqref="B5"/>
    </sheetView>
  </sheetViews>
  <sheetFormatPr defaultRowHeight="12.75" x14ac:dyDescent="0.2"/>
  <cols>
    <col min="1" max="1" width="30.7109375" style="34" customWidth="1"/>
    <col min="2" max="12" width="8.7109375" style="34" customWidth="1"/>
    <col min="13" max="15" width="9.140625" style="34"/>
    <col min="16" max="16" width="2.7109375" style="34" customWidth="1"/>
    <col min="17" max="17" width="35.7109375" style="34" customWidth="1"/>
    <col min="18" max="16384" width="9.140625" style="34"/>
  </cols>
  <sheetData>
    <row r="1" spans="1:17" ht="30" customHeight="1" x14ac:dyDescent="0.2">
      <c r="A1" s="420" t="s">
        <v>149</v>
      </c>
      <c r="B1" s="420"/>
      <c r="C1" s="420"/>
      <c r="D1" s="420"/>
      <c r="E1" s="420"/>
      <c r="F1" s="420"/>
      <c r="G1" s="420"/>
      <c r="H1" s="420"/>
      <c r="I1" s="420"/>
      <c r="J1" s="420"/>
      <c r="K1" s="420"/>
      <c r="L1" s="420"/>
      <c r="M1" s="420"/>
      <c r="N1" s="420"/>
      <c r="O1" s="420"/>
    </row>
    <row r="2" spans="1:17" ht="8.1" customHeight="1" thickBot="1" x14ac:dyDescent="0.25"/>
    <row r="3" spans="1:17" ht="20.100000000000001" customHeight="1" thickBot="1" x14ac:dyDescent="0.25">
      <c r="A3" s="421" t="s">
        <v>34</v>
      </c>
      <c r="B3" s="418" t="s">
        <v>67</v>
      </c>
      <c r="C3" s="418"/>
      <c r="D3" s="418"/>
      <c r="E3" s="418"/>
      <c r="F3" s="418"/>
      <c r="G3" s="418"/>
      <c r="H3" s="418"/>
      <c r="I3" s="418"/>
      <c r="J3" s="418"/>
      <c r="K3" s="418"/>
      <c r="L3" s="418"/>
      <c r="M3" s="418"/>
      <c r="N3" s="418"/>
      <c r="O3" s="419"/>
      <c r="Q3" s="281" t="s">
        <v>374</v>
      </c>
    </row>
    <row r="4" spans="1:17" ht="20.100000000000001" customHeight="1" thickBot="1" x14ac:dyDescent="0.25">
      <c r="A4" s="422"/>
      <c r="B4" s="416">
        <v>2018</v>
      </c>
      <c r="C4" s="416"/>
      <c r="D4" s="416">
        <v>2019</v>
      </c>
      <c r="E4" s="416"/>
      <c r="F4" s="416"/>
      <c r="G4" s="416">
        <v>2020</v>
      </c>
      <c r="H4" s="416"/>
      <c r="I4" s="416"/>
      <c r="J4" s="416">
        <v>2021</v>
      </c>
      <c r="K4" s="416"/>
      <c r="L4" s="416"/>
      <c r="M4" s="416">
        <v>2022</v>
      </c>
      <c r="N4" s="416"/>
      <c r="O4" s="417"/>
      <c r="Q4" s="281"/>
    </row>
    <row r="5" spans="1:17" ht="50.1" customHeight="1" thickBot="1" x14ac:dyDescent="0.25">
      <c r="A5" s="265" t="str">
        <f>'Hidden data'!B96</f>
        <v>Cooperation and coordination</v>
      </c>
      <c r="B5" s="211"/>
      <c r="C5" s="209"/>
      <c r="D5" s="209"/>
      <c r="E5" s="209"/>
      <c r="F5" s="209"/>
      <c r="G5" s="209"/>
      <c r="H5" s="209"/>
      <c r="I5" s="209"/>
      <c r="J5" s="209"/>
      <c r="K5" s="209"/>
      <c r="L5" s="209"/>
      <c r="M5" s="209"/>
      <c r="N5" s="209"/>
      <c r="O5" s="210"/>
      <c r="Q5" s="281"/>
    </row>
    <row r="6" spans="1:17" ht="50.1" customHeight="1" thickBot="1" x14ac:dyDescent="0.25">
      <c r="A6" s="265" t="str">
        <f>'Hidden data'!B97</f>
        <v/>
      </c>
      <c r="B6" s="212"/>
      <c r="C6" s="54"/>
      <c r="D6" s="54"/>
      <c r="E6" s="54"/>
      <c r="F6" s="54"/>
      <c r="G6" s="54"/>
      <c r="H6" s="54"/>
      <c r="I6" s="54"/>
      <c r="J6" s="54"/>
      <c r="K6" s="54"/>
      <c r="L6" s="54"/>
      <c r="M6" s="54"/>
      <c r="N6" s="54"/>
      <c r="O6" s="206"/>
      <c r="Q6" s="281"/>
    </row>
    <row r="7" spans="1:17" ht="50.1" customHeight="1" thickBot="1" x14ac:dyDescent="0.25">
      <c r="A7" s="265" t="str">
        <f>'Hidden data'!B98</f>
        <v/>
      </c>
      <c r="B7" s="212"/>
      <c r="C7" s="54"/>
      <c r="D7" s="54"/>
      <c r="E7" s="54"/>
      <c r="F7" s="54"/>
      <c r="G7" s="54"/>
      <c r="H7" s="54"/>
      <c r="I7" s="54"/>
      <c r="J7" s="54"/>
      <c r="K7" s="54"/>
      <c r="L7" s="54"/>
      <c r="M7" s="54"/>
      <c r="N7" s="54"/>
      <c r="O7" s="206"/>
      <c r="Q7" s="281"/>
    </row>
    <row r="8" spans="1:17" ht="50.1" customHeight="1" thickBot="1" x14ac:dyDescent="0.25">
      <c r="A8" s="265" t="str">
        <f>'Hidden data'!B99</f>
        <v/>
      </c>
      <c r="B8" s="212"/>
      <c r="C8" s="54"/>
      <c r="D8" s="54"/>
      <c r="E8" s="54"/>
      <c r="F8" s="54"/>
      <c r="G8" s="54"/>
      <c r="H8" s="54"/>
      <c r="I8" s="54"/>
      <c r="J8" s="54"/>
      <c r="K8" s="54"/>
      <c r="L8" s="54"/>
      <c r="M8" s="54"/>
      <c r="N8" s="54"/>
      <c r="O8" s="206"/>
      <c r="Q8" s="281"/>
    </row>
    <row r="9" spans="1:17" ht="50.1" customHeight="1" thickBot="1" x14ac:dyDescent="0.25">
      <c r="A9" s="265" t="str">
        <f>'Hidden data'!B100</f>
        <v/>
      </c>
      <c r="B9" s="212"/>
      <c r="C9" s="54"/>
      <c r="D9" s="54"/>
      <c r="E9" s="54"/>
      <c r="F9" s="54"/>
      <c r="G9" s="54"/>
      <c r="H9" s="54"/>
      <c r="I9" s="54"/>
      <c r="J9" s="54"/>
      <c r="K9" s="54"/>
      <c r="L9" s="54"/>
      <c r="M9" s="54"/>
      <c r="N9" s="54"/>
      <c r="O9" s="206"/>
      <c r="Q9" s="281"/>
    </row>
    <row r="10" spans="1:17" ht="50.1" customHeight="1" thickBot="1" x14ac:dyDescent="0.25">
      <c r="A10" s="265" t="str">
        <f>'Hidden data'!B101</f>
        <v/>
      </c>
      <c r="B10" s="212"/>
      <c r="C10" s="54"/>
      <c r="D10" s="54"/>
      <c r="E10" s="54"/>
      <c r="F10" s="54"/>
      <c r="G10" s="54"/>
      <c r="H10" s="54"/>
      <c r="I10" s="54"/>
      <c r="J10" s="54"/>
      <c r="K10" s="54"/>
      <c r="L10" s="54"/>
      <c r="M10" s="54"/>
      <c r="N10" s="54"/>
      <c r="O10" s="206"/>
      <c r="Q10" s="281"/>
    </row>
    <row r="11" spans="1:17" ht="50.1" customHeight="1" thickBot="1" x14ac:dyDescent="0.25">
      <c r="A11" s="265" t="str">
        <f>'Hidden data'!B102</f>
        <v/>
      </c>
      <c r="B11" s="212"/>
      <c r="C11" s="54"/>
      <c r="D11" s="54"/>
      <c r="E11" s="54"/>
      <c r="F11" s="54"/>
      <c r="G11" s="54"/>
      <c r="H11" s="54"/>
      <c r="I11" s="54"/>
      <c r="J11" s="54"/>
      <c r="K11" s="54"/>
      <c r="L11" s="54"/>
      <c r="M11" s="54"/>
      <c r="N11" s="54"/>
      <c r="O11" s="206"/>
      <c r="Q11" s="281"/>
    </row>
    <row r="12" spans="1:17" ht="50.1" customHeight="1" thickBot="1" x14ac:dyDescent="0.25">
      <c r="A12" s="266" t="str">
        <f>'Hidden data'!B103</f>
        <v/>
      </c>
      <c r="B12" s="213"/>
      <c r="C12" s="207"/>
      <c r="D12" s="207"/>
      <c r="E12" s="207"/>
      <c r="F12" s="207"/>
      <c r="G12" s="207"/>
      <c r="H12" s="207"/>
      <c r="I12" s="207"/>
      <c r="J12" s="207"/>
      <c r="K12" s="207"/>
      <c r="L12" s="207"/>
      <c r="M12" s="207"/>
      <c r="N12" s="207"/>
      <c r="O12" s="208"/>
      <c r="Q12" s="281"/>
    </row>
  </sheetData>
  <sheetProtection password="C721" sheet="1" objects="1" scenarios="1" selectLockedCells="1"/>
  <customSheetViews>
    <customSheetView guid="{9B195D69-7D5B-406D-87D2-41910A2F61D3}" showGridLines="0" fitToPage="1" topLeftCell="A13">
      <selection activeCell="G8" sqref="G8"/>
      <rowBreaks count="1" manualBreakCount="1">
        <brk id="47" max="16383" man="1"/>
      </rowBreaks>
      <colBreaks count="1" manualBreakCount="1">
        <brk id="13" max="1048575" man="1"/>
      </colBreaks>
      <pageMargins left="0.7" right="0.7" top="0.75" bottom="0.75" header="0.3" footer="0.3"/>
      <pageSetup paperSize="9" scale="85" fitToHeight="0" orientation="portrait" r:id="rId1"/>
    </customSheetView>
  </customSheetViews>
  <mergeCells count="9">
    <mergeCell ref="Q3:Q12"/>
    <mergeCell ref="M4:O4"/>
    <mergeCell ref="B3:O3"/>
    <mergeCell ref="A1:O1"/>
    <mergeCell ref="A3:A4"/>
    <mergeCell ref="B4:C4"/>
    <mergeCell ref="D4:F4"/>
    <mergeCell ref="G4:I4"/>
    <mergeCell ref="J4:L4"/>
  </mergeCells>
  <conditionalFormatting sqref="B5:I12">
    <cfRule type="notContainsBlanks" dxfId="9" priority="20">
      <formula>LEN(TRIM(B5))&gt;0</formula>
    </cfRule>
  </conditionalFormatting>
  <conditionalFormatting sqref="J5:L12">
    <cfRule type="notContainsBlanks" dxfId="8" priority="17">
      <formula>LEN(TRIM(J5))&gt;0</formula>
    </cfRule>
  </conditionalFormatting>
  <conditionalFormatting sqref="M5:O12">
    <cfRule type="notContainsBlanks" dxfId="7" priority="1">
      <formula>LEN(TRIM(M5))&gt;0</formula>
    </cfRule>
  </conditionalFormatting>
  <pageMargins left="0.7" right="0.7" top="0.75" bottom="0.75" header="0.3" footer="0.3"/>
  <pageSetup paperSize="9" scale="86"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GridLines="0" zoomScale="115" zoomScaleNormal="115" workbookViewId="0">
      <selection activeCell="D23" sqref="D23"/>
    </sheetView>
  </sheetViews>
  <sheetFormatPr defaultColWidth="9.140625" defaultRowHeight="12.75" x14ac:dyDescent="0.2"/>
  <cols>
    <col min="1" max="2" width="12.7109375" style="46" customWidth="1"/>
    <col min="3" max="3" width="2.7109375" style="46" customWidth="1"/>
    <col min="4" max="4" width="50.7109375" style="46" customWidth="1"/>
    <col min="5" max="5" width="9.140625" style="46"/>
    <col min="6" max="6" width="1.7109375" style="46" customWidth="1"/>
    <col min="7" max="7" width="35.7109375" style="46" customWidth="1"/>
    <col min="8" max="16384" width="9.140625" style="46"/>
  </cols>
  <sheetData>
    <row r="1" spans="1:7" ht="30" customHeight="1" x14ac:dyDescent="0.2">
      <c r="A1" s="49" t="s">
        <v>153</v>
      </c>
      <c r="B1" s="49"/>
      <c r="C1" s="49"/>
      <c r="D1" s="49"/>
      <c r="E1" s="49"/>
    </row>
    <row r="2" spans="1:7" ht="8.1" customHeight="1" thickBot="1" x14ac:dyDescent="0.25"/>
    <row r="3" spans="1:7" ht="13.5" thickBot="1" x14ac:dyDescent="0.25">
      <c r="G3" s="281" t="s">
        <v>376</v>
      </c>
    </row>
    <row r="4" spans="1:7" ht="13.5" thickBot="1" x14ac:dyDescent="0.25">
      <c r="G4" s="281"/>
    </row>
    <row r="5" spans="1:7" ht="13.5" thickBot="1" x14ac:dyDescent="0.25">
      <c r="G5" s="281"/>
    </row>
    <row r="6" spans="1:7" ht="13.5" thickBot="1" x14ac:dyDescent="0.25">
      <c r="G6" s="281"/>
    </row>
    <row r="7" spans="1:7" ht="13.5" thickBot="1" x14ac:dyDescent="0.25">
      <c r="G7" s="281"/>
    </row>
    <row r="8" spans="1:7" ht="13.5" thickBot="1" x14ac:dyDescent="0.25">
      <c r="G8" s="281"/>
    </row>
    <row r="9" spans="1:7" ht="13.5" thickBot="1" x14ac:dyDescent="0.25">
      <c r="G9" s="281"/>
    </row>
    <row r="10" spans="1:7" ht="14.25" customHeight="1" thickBot="1" x14ac:dyDescent="0.25">
      <c r="G10" s="281"/>
    </row>
    <row r="11" spans="1:7" ht="30" customHeight="1" thickBot="1" x14ac:dyDescent="0.25">
      <c r="B11" s="50" t="s">
        <v>35</v>
      </c>
      <c r="D11" s="45" t="str">
        <f>T('2. Main data'!A14)</f>
        <v>PA3 | Promoting sustainable and quality employment and supporting labour mobility</v>
      </c>
      <c r="G11" s="281"/>
    </row>
    <row r="12" spans="1:7" ht="6" customHeight="1" thickBot="1" x14ac:dyDescent="0.25">
      <c r="B12" s="44"/>
      <c r="G12" s="281"/>
    </row>
    <row r="13" spans="1:7" ht="60" customHeight="1" thickBot="1" x14ac:dyDescent="0.25">
      <c r="B13" s="50" t="s">
        <v>36</v>
      </c>
      <c r="D13" s="45" t="str">
        <f>'2. Main data'!A17</f>
        <v>SO3.1 | Decreasing employment inequalities among the regions with a view to improving the level of employment within the programming region</v>
      </c>
      <c r="G13" s="281"/>
    </row>
    <row r="14" spans="1:7" ht="6" customHeight="1" thickBot="1" x14ac:dyDescent="0.25">
      <c r="B14" s="44"/>
      <c r="G14" s="281"/>
    </row>
    <row r="15" spans="1:7" ht="60" customHeight="1" thickBot="1" x14ac:dyDescent="0.25">
      <c r="B15" s="50" t="s">
        <v>34</v>
      </c>
      <c r="D15" s="45" t="str">
        <f>T('2. Main data'!A4)</f>
        <v/>
      </c>
      <c r="G15" s="281"/>
    </row>
    <row r="16" spans="1:7" ht="6" customHeight="1" thickBot="1" x14ac:dyDescent="0.25">
      <c r="B16" s="44"/>
    </row>
    <row r="17" spans="1:7" ht="60" customHeight="1" thickBot="1" x14ac:dyDescent="0.25">
      <c r="B17" s="50" t="s">
        <v>109</v>
      </c>
      <c r="D17" s="45" t="str">
        <f>T('4.1 LB-DATA'!A4)</f>
        <v/>
      </c>
      <c r="G17" s="281" t="s">
        <v>375</v>
      </c>
    </row>
    <row r="18" spans="1:7" ht="6" customHeight="1" thickBot="1" x14ac:dyDescent="0.25">
      <c r="G18" s="281"/>
    </row>
    <row r="19" spans="1:7" ht="93" customHeight="1" thickBot="1" x14ac:dyDescent="0.25">
      <c r="A19" s="429" t="s">
        <v>110</v>
      </c>
      <c r="B19" s="429"/>
      <c r="C19" s="429"/>
      <c r="D19" s="429"/>
      <c r="E19" s="429"/>
      <c r="G19" s="281"/>
    </row>
    <row r="20" spans="1:7" ht="8.1" customHeight="1" thickBot="1" x14ac:dyDescent="0.25">
      <c r="G20" s="281"/>
    </row>
    <row r="21" spans="1:7" ht="20.100000000000001" customHeight="1" thickBot="1" x14ac:dyDescent="0.25">
      <c r="B21" s="50" t="s">
        <v>48</v>
      </c>
      <c r="D21" s="53"/>
      <c r="G21" s="281"/>
    </row>
    <row r="22" spans="1:7" ht="6" customHeight="1" thickBot="1" x14ac:dyDescent="0.25">
      <c r="B22" s="50"/>
      <c r="G22" s="281"/>
    </row>
    <row r="23" spans="1:7" ht="20.100000000000001" customHeight="1" thickBot="1" x14ac:dyDescent="0.25">
      <c r="B23" s="50" t="s">
        <v>111</v>
      </c>
      <c r="D23" s="53"/>
      <c r="G23" s="281"/>
    </row>
    <row r="24" spans="1:7" ht="30" customHeight="1" thickBot="1" x14ac:dyDescent="0.25">
      <c r="B24" s="50"/>
      <c r="G24" s="281"/>
    </row>
    <row r="25" spans="1:7" ht="15.75" thickBot="1" x14ac:dyDescent="0.25">
      <c r="B25" s="44" t="s">
        <v>323</v>
      </c>
      <c r="G25" s="281"/>
    </row>
    <row r="26" spans="1:7" ht="8.1" customHeight="1" thickBot="1" x14ac:dyDescent="0.25">
      <c r="G26" s="281"/>
    </row>
    <row r="27" spans="1:7" ht="20.100000000000001" customHeight="1" thickBot="1" x14ac:dyDescent="0.25">
      <c r="A27" s="51"/>
      <c r="B27" s="426" t="str">
        <f>T('4.1 LB-DATA'!G6)</f>
        <v/>
      </c>
      <c r="C27" s="427"/>
      <c r="D27" s="428"/>
      <c r="G27" s="281"/>
    </row>
    <row r="28" spans="1:7" ht="8.1" customHeight="1" thickBot="1" x14ac:dyDescent="0.25">
      <c r="G28" s="281"/>
    </row>
    <row r="29" spans="1:7" ht="15.75" thickBot="1" x14ac:dyDescent="0.25">
      <c r="B29" s="44" t="s">
        <v>324</v>
      </c>
      <c r="G29" s="281"/>
    </row>
    <row r="30" spans="1:7" ht="8.1" customHeight="1" thickBot="1" x14ac:dyDescent="0.25">
      <c r="G30" s="281"/>
    </row>
    <row r="31" spans="1:7" ht="99.95" customHeight="1" thickBot="1" x14ac:dyDescent="0.25">
      <c r="B31" s="423"/>
      <c r="C31" s="424"/>
      <c r="D31" s="425"/>
      <c r="G31" s="281"/>
    </row>
  </sheetData>
  <sheetProtection password="C721" sheet="1" objects="1" scenarios="1" selectLockedCells="1"/>
  <mergeCells count="5">
    <mergeCell ref="B31:D31"/>
    <mergeCell ref="B27:D27"/>
    <mergeCell ref="A19:E19"/>
    <mergeCell ref="G3:G15"/>
    <mergeCell ref="G17:G31"/>
  </mergeCells>
  <conditionalFormatting sqref="D15">
    <cfRule type="notContainsBlanks" dxfId="6" priority="9">
      <formula>LEN(TRIM(D15))&gt;0</formula>
    </cfRule>
  </conditionalFormatting>
  <conditionalFormatting sqref="D17">
    <cfRule type="notContainsBlanks" dxfId="5" priority="8">
      <formula>LEN(TRIM(D17))&gt;0</formula>
    </cfRule>
  </conditionalFormatting>
  <conditionalFormatting sqref="D23">
    <cfRule type="notContainsBlanks" dxfId="4" priority="6">
      <formula>LEN(TRIM(D23))&gt;0</formula>
    </cfRule>
  </conditionalFormatting>
  <conditionalFormatting sqref="D21">
    <cfRule type="notContainsBlanks" dxfId="3" priority="7">
      <formula>LEN(TRIM(D21))&gt;0</formula>
    </cfRule>
  </conditionalFormatting>
  <conditionalFormatting sqref="D11">
    <cfRule type="notContainsBlanks" dxfId="2" priority="5">
      <formula>LEN(TRIM(D11))&gt;0</formula>
    </cfRule>
  </conditionalFormatting>
  <conditionalFormatting sqref="D13">
    <cfRule type="notContainsBlanks" dxfId="1" priority="4">
      <formula>LEN(TRIM(D13))&gt;0</formula>
    </cfRule>
  </conditionalFormatting>
  <conditionalFormatting sqref="D11 D13 D15 D17 D21 D23 B27">
    <cfRule type="notContainsBlanks" dxfId="0" priority="3">
      <formula>LEN(TRIM(B11))&gt;0</formula>
    </cfRule>
  </conditionalFormatting>
  <pageMargins left="0.7" right="0.7" top="0.75" bottom="0.75" header="0.3" footer="0.3"/>
  <pageSetup paperSize="9" fitToHeight="0"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7"/>
  <dimension ref="A1:T104"/>
  <sheetViews>
    <sheetView zoomScale="85" zoomScaleNormal="85" workbookViewId="0">
      <selection activeCell="E26" sqref="E26"/>
    </sheetView>
  </sheetViews>
  <sheetFormatPr defaultColWidth="12.7109375" defaultRowHeight="12.75" x14ac:dyDescent="0.2"/>
  <cols>
    <col min="1" max="1" width="26.28515625" customWidth="1"/>
    <col min="2" max="2" width="22.5703125" customWidth="1"/>
    <col min="3" max="3" width="24.7109375" customWidth="1"/>
    <col min="4" max="4" width="21.5703125" customWidth="1"/>
    <col min="5" max="5" width="23.28515625" customWidth="1"/>
    <col min="6" max="6" width="29.140625" style="13" customWidth="1"/>
    <col min="7" max="7" width="23" style="10" customWidth="1"/>
    <col min="8" max="8" width="25.5703125" customWidth="1"/>
    <col min="9" max="9" width="15.7109375" customWidth="1"/>
    <col min="11" max="11" width="21.85546875" customWidth="1"/>
    <col min="12" max="12" width="23.28515625" customWidth="1"/>
    <col min="13" max="13" width="17.5703125" customWidth="1"/>
    <col min="14" max="14" width="14.28515625" customWidth="1"/>
    <col min="17" max="17" width="17" customWidth="1"/>
    <col min="18" max="18" width="14.5703125" customWidth="1"/>
  </cols>
  <sheetData>
    <row r="1" spans="1:17" s="73" customFormat="1" ht="16.5" thickBot="1" x14ac:dyDescent="0.25">
      <c r="A1" s="73" t="s">
        <v>146</v>
      </c>
      <c r="B1" s="73" t="s">
        <v>99</v>
      </c>
      <c r="C1" s="73" t="s">
        <v>126</v>
      </c>
      <c r="D1" s="73" t="s">
        <v>359</v>
      </c>
    </row>
    <row r="2" spans="1:17" s="57" customFormat="1" x14ac:dyDescent="0.2">
      <c r="A2" s="2" t="s">
        <v>8</v>
      </c>
      <c r="B2" s="2" t="s">
        <v>64</v>
      </c>
      <c r="C2" s="2" t="s">
        <v>127</v>
      </c>
      <c r="D2" s="221" t="s">
        <v>357</v>
      </c>
      <c r="E2"/>
      <c r="G2" s="77"/>
      <c r="H2" s="77"/>
      <c r="M2" s="77"/>
      <c r="O2" s="77"/>
      <c r="P2" s="77"/>
      <c r="Q2" s="77"/>
    </row>
    <row r="3" spans="1:17" s="57" customFormat="1" ht="13.5" thickBot="1" x14ac:dyDescent="0.25">
      <c r="A3" s="4" t="s">
        <v>10</v>
      </c>
      <c r="B3" s="4" t="s">
        <v>65</v>
      </c>
      <c r="C3" s="4" t="s">
        <v>128</v>
      </c>
      <c r="D3" s="74" t="s">
        <v>358</v>
      </c>
      <c r="E3"/>
      <c r="G3" s="64"/>
      <c r="H3" s="64"/>
      <c r="J3" s="64"/>
      <c r="K3" s="64"/>
    </row>
    <row r="4" spans="1:17" s="57" customFormat="1" x14ac:dyDescent="0.2">
      <c r="A4"/>
      <c r="B4"/>
      <c r="C4"/>
      <c r="D4"/>
      <c r="E4"/>
      <c r="G4" s="64"/>
      <c r="H4" s="64"/>
      <c r="I4" s="64"/>
      <c r="J4" s="64"/>
      <c r="K4" s="64"/>
    </row>
    <row r="5" spans="1:17" s="57" customFormat="1" ht="15.75" x14ac:dyDescent="0.2">
      <c r="A5" s="1" t="s">
        <v>116</v>
      </c>
      <c r="B5" s="1"/>
      <c r="C5" s="1"/>
      <c r="D5" s="1"/>
      <c r="E5" s="1" t="s">
        <v>161</v>
      </c>
      <c r="F5" s="64"/>
      <c r="G5" s="64"/>
      <c r="H5" s="64"/>
      <c r="I5" s="64"/>
      <c r="J5" s="64"/>
      <c r="K5" s="64"/>
    </row>
    <row r="6" spans="1:17" s="57" customFormat="1" ht="13.5" thickBot="1" x14ac:dyDescent="0.25">
      <c r="A6" s="5" t="s">
        <v>8</v>
      </c>
      <c r="B6" s="5" t="s">
        <v>10</v>
      </c>
      <c r="C6" s="5" t="s">
        <v>64</v>
      </c>
      <c r="D6" s="5" t="s">
        <v>65</v>
      </c>
      <c r="E6" s="5" t="s">
        <v>161</v>
      </c>
      <c r="F6" s="64"/>
      <c r="G6" s="64"/>
      <c r="H6" s="64"/>
      <c r="I6" s="64"/>
      <c r="J6" s="64"/>
      <c r="K6" s="64"/>
    </row>
    <row r="7" spans="1:17" s="57" customFormat="1" x14ac:dyDescent="0.2">
      <c r="A7" s="2" t="s">
        <v>20</v>
      </c>
      <c r="B7" s="2" t="s">
        <v>16</v>
      </c>
      <c r="C7" s="2" t="s">
        <v>86</v>
      </c>
      <c r="D7" s="2" t="s">
        <v>92</v>
      </c>
      <c r="E7" s="2">
        <v>16</v>
      </c>
      <c r="F7" s="64"/>
      <c r="G7" s="64"/>
      <c r="H7" s="64"/>
      <c r="I7" s="64"/>
      <c r="J7" s="64"/>
      <c r="K7" s="64"/>
    </row>
    <row r="8" spans="1:17" s="57" customFormat="1" x14ac:dyDescent="0.2">
      <c r="A8" s="3" t="s">
        <v>22</v>
      </c>
      <c r="B8" s="3" t="s">
        <v>11</v>
      </c>
      <c r="C8" s="3" t="s">
        <v>87</v>
      </c>
      <c r="D8" s="3" t="s">
        <v>93</v>
      </c>
      <c r="E8" s="3">
        <v>24</v>
      </c>
      <c r="F8" s="64"/>
      <c r="G8" s="64"/>
      <c r="H8" s="64"/>
      <c r="I8" s="64"/>
      <c r="J8" s="64"/>
      <c r="K8" s="64"/>
    </row>
    <row r="9" spans="1:17" s="57" customFormat="1" x14ac:dyDescent="0.2">
      <c r="A9" s="3" t="s">
        <v>12</v>
      </c>
      <c r="B9" s="3" t="s">
        <v>18</v>
      </c>
      <c r="C9" s="3" t="s">
        <v>88</v>
      </c>
      <c r="D9" s="3" t="s">
        <v>94</v>
      </c>
      <c r="E9" s="3">
        <v>36</v>
      </c>
      <c r="F9" s="64"/>
      <c r="G9" s="64"/>
      <c r="H9" s="64"/>
      <c r="I9" s="64"/>
      <c r="J9" s="64"/>
      <c r="K9" s="64"/>
    </row>
    <row r="10" spans="1:17" s="57" customFormat="1" ht="13.5" thickBot="1" x14ac:dyDescent="0.25">
      <c r="A10" s="3" t="s">
        <v>23</v>
      </c>
      <c r="B10" s="3" t="s">
        <v>15</v>
      </c>
      <c r="C10" s="3" t="s">
        <v>89</v>
      </c>
      <c r="D10" s="3" t="s">
        <v>90</v>
      </c>
      <c r="E10" s="4">
        <v>48</v>
      </c>
      <c r="F10" s="64"/>
      <c r="G10" s="64"/>
      <c r="H10" s="64"/>
      <c r="I10" s="64"/>
      <c r="J10" s="64"/>
      <c r="K10" s="64"/>
    </row>
    <row r="11" spans="1:17" s="57" customFormat="1" ht="13.5" thickBot="1" x14ac:dyDescent="0.25">
      <c r="A11" s="3" t="s">
        <v>14</v>
      </c>
      <c r="B11" s="3" t="s">
        <v>13</v>
      </c>
      <c r="C11" s="3" t="s">
        <v>94</v>
      </c>
      <c r="D11" s="4" t="s">
        <v>282</v>
      </c>
      <c r="E11"/>
      <c r="F11" s="64"/>
      <c r="G11" s="64"/>
      <c r="H11" s="64"/>
      <c r="I11" s="64"/>
      <c r="J11" s="64"/>
      <c r="K11" s="64"/>
    </row>
    <row r="12" spans="1:17" s="57" customFormat="1" x14ac:dyDescent="0.2">
      <c r="A12" s="3" t="s">
        <v>19</v>
      </c>
      <c r="B12" s="3"/>
      <c r="C12" s="3" t="s">
        <v>95</v>
      </c>
      <c r="D12"/>
      <c r="E12"/>
      <c r="F12" s="64"/>
      <c r="G12" s="64"/>
      <c r="H12" s="64"/>
      <c r="I12" s="64"/>
      <c r="J12" s="64"/>
      <c r="K12" s="64"/>
    </row>
    <row r="13" spans="1:17" s="57" customFormat="1" x14ac:dyDescent="0.2">
      <c r="A13" s="3" t="s">
        <v>17</v>
      </c>
      <c r="B13" s="3"/>
      <c r="C13" s="3" t="s">
        <v>96</v>
      </c>
      <c r="D13"/>
      <c r="E13"/>
      <c r="F13" s="64"/>
      <c r="G13" s="64"/>
      <c r="H13" s="64"/>
      <c r="I13" s="64"/>
      <c r="J13" s="64"/>
      <c r="K13" s="64"/>
    </row>
    <row r="14" spans="1:17" s="57" customFormat="1" ht="13.5" thickBot="1" x14ac:dyDescent="0.25">
      <c r="A14" s="4" t="s">
        <v>21</v>
      </c>
      <c r="B14" s="4"/>
      <c r="C14" s="4" t="s">
        <v>91</v>
      </c>
      <c r="D14"/>
      <c r="E14"/>
      <c r="F14" s="64"/>
      <c r="G14" s="64"/>
      <c r="H14" s="64"/>
      <c r="I14" s="64"/>
      <c r="J14" s="64"/>
      <c r="K14" s="64"/>
    </row>
    <row r="15" spans="1:17" s="57" customFormat="1" x14ac:dyDescent="0.2">
      <c r="A15" s="8" t="s">
        <v>64</v>
      </c>
      <c r="B15" t="s">
        <v>65</v>
      </c>
      <c r="C15"/>
      <c r="D15"/>
      <c r="E15"/>
    </row>
    <row r="16" spans="1:17" s="57" customFormat="1" ht="15.75" x14ac:dyDescent="0.2">
      <c r="A16" s="1" t="s">
        <v>98</v>
      </c>
      <c r="B16" s="1"/>
      <c r="C16" s="1" t="s">
        <v>154</v>
      </c>
      <c r="D16" s="1"/>
      <c r="E16" s="131" t="s">
        <v>283</v>
      </c>
      <c r="F16" s="67" t="s">
        <v>37</v>
      </c>
      <c r="G16" s="67"/>
      <c r="H16" s="67"/>
      <c r="I16" s="67"/>
      <c r="J16" s="73"/>
      <c r="K16" s="67"/>
    </row>
    <row r="17" spans="1:9" s="71" customFormat="1" ht="13.5" thickBot="1" x14ac:dyDescent="0.25">
      <c r="A17" s="71" t="s">
        <v>97</v>
      </c>
      <c r="C17" s="128" t="s">
        <v>155</v>
      </c>
      <c r="D17" s="128" t="s">
        <v>320</v>
      </c>
      <c r="E17" s="132" t="s">
        <v>284</v>
      </c>
      <c r="F17" s="71" t="s">
        <v>205</v>
      </c>
      <c r="G17" s="72" t="s">
        <v>85</v>
      </c>
      <c r="H17" s="72" t="s">
        <v>148</v>
      </c>
      <c r="I17" s="72" t="s">
        <v>50</v>
      </c>
    </row>
    <row r="18" spans="1:9" x14ac:dyDescent="0.2">
      <c r="A18" s="2" t="s">
        <v>38</v>
      </c>
      <c r="C18" s="2" t="s">
        <v>156</v>
      </c>
      <c r="D18" s="173">
        <v>35000000</v>
      </c>
      <c r="E18" s="133">
        <v>100</v>
      </c>
      <c r="F18" s="16" t="s">
        <v>26</v>
      </c>
      <c r="G18" s="91">
        <v>0.85</v>
      </c>
      <c r="H18" s="91">
        <v>0.15</v>
      </c>
      <c r="I18" s="91">
        <v>0</v>
      </c>
    </row>
    <row r="19" spans="1:9" x14ac:dyDescent="0.2">
      <c r="A19" s="3" t="s">
        <v>39</v>
      </c>
      <c r="C19" s="3" t="s">
        <v>157</v>
      </c>
      <c r="D19" s="173">
        <v>35000000</v>
      </c>
      <c r="E19" s="133">
        <v>95</v>
      </c>
      <c r="F19" s="16" t="s">
        <v>27</v>
      </c>
      <c r="G19" s="91">
        <v>0.85</v>
      </c>
      <c r="H19" s="91">
        <v>0.1</v>
      </c>
      <c r="I19" s="91">
        <v>0.05</v>
      </c>
    </row>
    <row r="20" spans="1:9" x14ac:dyDescent="0.2">
      <c r="A20" s="3" t="s">
        <v>40</v>
      </c>
      <c r="C20" s="3" t="s">
        <v>204</v>
      </c>
      <c r="D20" s="173">
        <v>2500000</v>
      </c>
      <c r="E20" s="133">
        <v>85</v>
      </c>
      <c r="F20" s="16" t="s">
        <v>226</v>
      </c>
      <c r="G20" s="91">
        <v>0.85</v>
      </c>
      <c r="H20" s="91">
        <v>0.1</v>
      </c>
      <c r="I20" s="91">
        <v>0.05</v>
      </c>
    </row>
    <row r="21" spans="1:9" x14ac:dyDescent="0.2">
      <c r="A21" s="3" t="s">
        <v>223</v>
      </c>
      <c r="C21" s="3" t="s">
        <v>158</v>
      </c>
      <c r="D21" s="173">
        <v>200000</v>
      </c>
      <c r="E21" s="133">
        <v>70</v>
      </c>
      <c r="F21" s="16" t="s">
        <v>33</v>
      </c>
      <c r="G21" s="91">
        <v>0.85</v>
      </c>
      <c r="H21" s="91">
        <v>0.1</v>
      </c>
      <c r="I21" s="91">
        <v>0.05</v>
      </c>
    </row>
    <row r="22" spans="1:9" x14ac:dyDescent="0.2">
      <c r="A22" s="3" t="s">
        <v>41</v>
      </c>
      <c r="C22" s="3" t="s">
        <v>159</v>
      </c>
      <c r="D22" s="173">
        <v>200000</v>
      </c>
      <c r="E22" s="133">
        <v>60</v>
      </c>
      <c r="F22" s="16" t="s">
        <v>28</v>
      </c>
      <c r="G22" s="91">
        <v>0.85</v>
      </c>
      <c r="H22" s="91">
        <v>0.1</v>
      </c>
      <c r="I22" s="91">
        <v>0.05</v>
      </c>
    </row>
    <row r="23" spans="1:9" x14ac:dyDescent="0.2">
      <c r="A23" s="3" t="s">
        <v>42</v>
      </c>
      <c r="C23" s="3" t="s">
        <v>160</v>
      </c>
      <c r="D23" s="173">
        <v>200000</v>
      </c>
      <c r="E23" s="133">
        <v>55</v>
      </c>
      <c r="F23" s="16" t="s">
        <v>29</v>
      </c>
      <c r="G23" s="91">
        <v>0.85</v>
      </c>
      <c r="H23" s="91">
        <v>0.05</v>
      </c>
      <c r="I23" s="91">
        <v>0.1</v>
      </c>
    </row>
    <row r="24" spans="1:9" ht="13.5" thickBot="1" x14ac:dyDescent="0.25">
      <c r="A24" s="3" t="s">
        <v>224</v>
      </c>
      <c r="C24" s="4" t="s">
        <v>25</v>
      </c>
      <c r="D24" s="173">
        <v>300000</v>
      </c>
      <c r="E24" s="133">
        <v>50</v>
      </c>
      <c r="F24" s="16" t="s">
        <v>30</v>
      </c>
      <c r="G24" s="92">
        <v>0.85</v>
      </c>
      <c r="H24" s="91">
        <v>0.15</v>
      </c>
      <c r="I24" s="91">
        <v>0</v>
      </c>
    </row>
    <row r="25" spans="1:9" x14ac:dyDescent="0.2">
      <c r="A25" s="3" t="s">
        <v>43</v>
      </c>
      <c r="E25" s="133">
        <v>45</v>
      </c>
      <c r="F25" s="16" t="s">
        <v>309</v>
      </c>
      <c r="G25" s="92">
        <v>0.85</v>
      </c>
      <c r="H25" s="91">
        <v>0.1</v>
      </c>
      <c r="I25" s="91">
        <v>0.05</v>
      </c>
    </row>
    <row r="26" spans="1:9" x14ac:dyDescent="0.2">
      <c r="A26" s="3" t="s">
        <v>44</v>
      </c>
      <c r="E26" s="133">
        <v>40</v>
      </c>
      <c r="F26" s="77" t="s">
        <v>206</v>
      </c>
      <c r="G26" s="92"/>
      <c r="H26" s="91">
        <v>0</v>
      </c>
    </row>
    <row r="27" spans="1:9" x14ac:dyDescent="0.2">
      <c r="A27" s="3" t="s">
        <v>45</v>
      </c>
      <c r="E27" s="133">
        <v>35</v>
      </c>
      <c r="F27" s="16"/>
      <c r="G27" s="92"/>
      <c r="H27" s="91"/>
      <c r="I27" s="91"/>
    </row>
    <row r="28" spans="1:9" x14ac:dyDescent="0.2">
      <c r="A28" s="3" t="s">
        <v>117</v>
      </c>
      <c r="E28" s="133">
        <v>30</v>
      </c>
    </row>
    <row r="29" spans="1:9" s="64" customFormat="1" x14ac:dyDescent="0.2">
      <c r="A29" s="3" t="s">
        <v>310</v>
      </c>
      <c r="E29" s="133">
        <v>25</v>
      </c>
      <c r="F29" s="16"/>
    </row>
    <row r="30" spans="1:9" s="64" customFormat="1" x14ac:dyDescent="0.2">
      <c r="A30" s="3" t="s">
        <v>311</v>
      </c>
      <c r="E30" s="133">
        <v>20</v>
      </c>
    </row>
    <row r="31" spans="1:9" s="64" customFormat="1" x14ac:dyDescent="0.2">
      <c r="A31" s="3" t="s">
        <v>312</v>
      </c>
      <c r="E31" s="133">
        <v>10</v>
      </c>
    </row>
    <row r="32" spans="1:9" x14ac:dyDescent="0.2">
      <c r="A32" s="3" t="s">
        <v>46</v>
      </c>
      <c r="E32" s="133">
        <v>0</v>
      </c>
    </row>
    <row r="33" spans="1:11" ht="13.5" thickBot="1" x14ac:dyDescent="0.25">
      <c r="A33" s="4" t="s">
        <v>25</v>
      </c>
    </row>
    <row r="35" spans="1:11" s="1" customFormat="1" ht="15.75" x14ac:dyDescent="0.2">
      <c r="A35" s="1" t="s">
        <v>37</v>
      </c>
      <c r="F35" s="14"/>
      <c r="G35" s="9"/>
    </row>
    <row r="36" spans="1:11" ht="13.5" thickBot="1" x14ac:dyDescent="0.25">
      <c r="A36" t="str">
        <f>IF('4.2 BEN-DATA '!A11:B11="Hungary","HUN","SLK")</f>
        <v>SLK</v>
      </c>
      <c r="B36" t="s">
        <v>32</v>
      </c>
      <c r="C36" t="s">
        <v>31</v>
      </c>
    </row>
    <row r="37" spans="1:11" x14ac:dyDescent="0.2">
      <c r="A37" t="s">
        <v>31</v>
      </c>
      <c r="B37" s="75" t="s">
        <v>26</v>
      </c>
      <c r="C37" s="2" t="s">
        <v>30</v>
      </c>
    </row>
    <row r="38" spans="1:11" x14ac:dyDescent="0.2">
      <c r="A38" t="s">
        <v>32</v>
      </c>
      <c r="B38" s="76" t="s">
        <v>27</v>
      </c>
      <c r="C38" s="3" t="s">
        <v>309</v>
      </c>
    </row>
    <row r="39" spans="1:11" ht="13.5" thickBot="1" x14ac:dyDescent="0.25">
      <c r="B39" s="76" t="s">
        <v>226</v>
      </c>
      <c r="C39" s="4" t="s">
        <v>206</v>
      </c>
    </row>
    <row r="40" spans="1:11" x14ac:dyDescent="0.2">
      <c r="B40" s="76" t="s">
        <v>33</v>
      </c>
      <c r="C40" s="16"/>
    </row>
    <row r="41" spans="1:11" x14ac:dyDescent="0.2">
      <c r="B41" s="76" t="s">
        <v>28</v>
      </c>
      <c r="C41" s="16"/>
    </row>
    <row r="42" spans="1:11" s="64" customFormat="1" x14ac:dyDescent="0.2">
      <c r="B42" s="76" t="s">
        <v>29</v>
      </c>
      <c r="C42" s="16"/>
    </row>
    <row r="43" spans="1:11" ht="13.5" thickBot="1" x14ac:dyDescent="0.25">
      <c r="B43" s="74" t="s">
        <v>206</v>
      </c>
    </row>
    <row r="45" spans="1:11" s="7" customFormat="1" ht="15.75" x14ac:dyDescent="0.2"/>
    <row r="46" spans="1:11" s="71" customFormat="1" x14ac:dyDescent="0.2">
      <c r="A46" s="71" t="s">
        <v>66</v>
      </c>
      <c r="B46" s="72" t="s">
        <v>151</v>
      </c>
      <c r="C46" s="72" t="s">
        <v>73</v>
      </c>
      <c r="D46" s="71" t="s">
        <v>290</v>
      </c>
      <c r="E46" s="72" t="s">
        <v>146</v>
      </c>
      <c r="F46" s="72" t="s">
        <v>2</v>
      </c>
      <c r="G46" s="72" t="s">
        <v>205</v>
      </c>
      <c r="H46" s="72" t="s">
        <v>225</v>
      </c>
      <c r="I46" s="77" t="s">
        <v>85</v>
      </c>
      <c r="J46" s="77" t="s">
        <v>148</v>
      </c>
      <c r="K46" s="77" t="s">
        <v>227</v>
      </c>
    </row>
    <row r="47" spans="1:11" x14ac:dyDescent="0.2">
      <c r="A47" t="s">
        <v>194</v>
      </c>
      <c r="B47" s="64" t="str">
        <f>T('4.1 LB-DATA'!$A$4)</f>
        <v/>
      </c>
      <c r="C47" s="64" t="str">
        <f>T('4.1 LB-DATA'!$A$6)</f>
        <v/>
      </c>
      <c r="D47" t="str">
        <f t="shared" ref="D47:D70" si="0">CONCATENATE(A47, " - ",T(C47))</f>
        <v xml:space="preserve">LB-CCP - </v>
      </c>
      <c r="E47" s="64">
        <f>'4.1 LB-DATA'!A10</f>
        <v>0</v>
      </c>
      <c r="F47">
        <f>'4.1 LB-DATA'!F10</f>
        <v>0</v>
      </c>
      <c r="G47">
        <f>'4.1 LB-DATA'!$A$17</f>
        <v>0</v>
      </c>
      <c r="H47" s="64">
        <f>'4.1 LB-DATA'!$F$17</f>
        <v>0</v>
      </c>
      <c r="I47" t="e">
        <f t="shared" ref="I47:I58" si="1">VLOOKUP($H47,$F$18:$I$26,2,)</f>
        <v>#N/A</v>
      </c>
      <c r="J47" s="64" t="e">
        <f t="shared" ref="J47:J58" si="2">VLOOKUP($H47,$F$18:$I$26,3,)</f>
        <v>#N/A</v>
      </c>
      <c r="K47" s="64" t="e">
        <f t="shared" ref="K47:K58" si="3">VLOOKUP($H47,$F$18:$I$26,4,)</f>
        <v>#N/A</v>
      </c>
    </row>
    <row r="48" spans="1:11" x14ac:dyDescent="0.2">
      <c r="A48" t="s">
        <v>53</v>
      </c>
      <c r="B48" s="64" t="str">
        <f>T('4.2 BEN-DATA '!$A$5)</f>
        <v/>
      </c>
      <c r="C48" s="64" t="str">
        <f>T('4.2 BEN-DATA '!A7)</f>
        <v/>
      </c>
      <c r="D48" s="64" t="str">
        <f t="shared" si="0"/>
        <v xml:space="preserve">B2 - </v>
      </c>
      <c r="E48" s="64">
        <f>'4.2 BEN-DATA '!A11</f>
        <v>0</v>
      </c>
      <c r="F48">
        <f>'4.2 BEN-DATA '!F11</f>
        <v>0</v>
      </c>
      <c r="G48">
        <f>'4.2 BEN-DATA '!$A$18</f>
        <v>0</v>
      </c>
      <c r="H48" s="64">
        <f>'4.2 BEN-DATA '!$F$18</f>
        <v>0</v>
      </c>
      <c r="I48" s="64" t="e">
        <f t="shared" si="1"/>
        <v>#N/A</v>
      </c>
      <c r="J48" s="64" t="e">
        <f t="shared" si="2"/>
        <v>#N/A</v>
      </c>
      <c r="K48" s="64" t="e">
        <f t="shared" si="3"/>
        <v>#N/A</v>
      </c>
    </row>
    <row r="49" spans="1:11" x14ac:dyDescent="0.2">
      <c r="A49" t="s">
        <v>54</v>
      </c>
      <c r="B49" s="64" t="str">
        <f>T('4.2 BEN-DATA '!$A$31)</f>
        <v/>
      </c>
      <c r="C49" s="64" t="str">
        <f>T('4.2 BEN-DATA '!A33)</f>
        <v/>
      </c>
      <c r="D49" s="64" t="str">
        <f t="shared" si="0"/>
        <v xml:space="preserve">B3 - </v>
      </c>
      <c r="E49" s="64">
        <f>'4.2 BEN-DATA '!A37</f>
        <v>0</v>
      </c>
      <c r="F49" s="64">
        <f>'4.2 BEN-DATA '!F37</f>
        <v>0</v>
      </c>
      <c r="G49" s="64">
        <f>'4.2 BEN-DATA '!$A$44</f>
        <v>0</v>
      </c>
      <c r="H49" s="64">
        <f>'4.2 BEN-DATA '!$F$44</f>
        <v>0</v>
      </c>
      <c r="I49" s="64" t="e">
        <f t="shared" si="1"/>
        <v>#N/A</v>
      </c>
      <c r="J49" s="64" t="e">
        <f t="shared" si="2"/>
        <v>#N/A</v>
      </c>
      <c r="K49" s="64" t="e">
        <f t="shared" si="3"/>
        <v>#N/A</v>
      </c>
    </row>
    <row r="50" spans="1:11" x14ac:dyDescent="0.2">
      <c r="A50" s="6" t="s">
        <v>55</v>
      </c>
      <c r="B50" s="64" t="str">
        <f>T('4.2 BEN-DATA '!$A$57)</f>
        <v/>
      </c>
      <c r="C50" s="64" t="str">
        <f>T('4.2 BEN-DATA '!A59)</f>
        <v/>
      </c>
      <c r="D50" s="64" t="str">
        <f t="shared" si="0"/>
        <v xml:space="preserve">B4 - </v>
      </c>
      <c r="E50" s="64">
        <f>'4.2 BEN-DATA '!A63</f>
        <v>0</v>
      </c>
      <c r="F50" s="64">
        <f>'4.2 BEN-DATA '!F63</f>
        <v>0</v>
      </c>
      <c r="G50" s="64">
        <f>'4.2 BEN-DATA '!$A$70</f>
        <v>0</v>
      </c>
      <c r="H50" s="64">
        <f>'4.2 BEN-DATA '!$F$70</f>
        <v>0</v>
      </c>
      <c r="I50" s="64" t="e">
        <f t="shared" si="1"/>
        <v>#N/A</v>
      </c>
      <c r="J50" s="64" t="e">
        <f t="shared" si="2"/>
        <v>#N/A</v>
      </c>
      <c r="K50" s="64" t="e">
        <f t="shared" si="3"/>
        <v>#N/A</v>
      </c>
    </row>
    <row r="51" spans="1:11" x14ac:dyDescent="0.2">
      <c r="A51" s="6" t="s">
        <v>56</v>
      </c>
      <c r="B51" s="64" t="str">
        <f>T('4.2 BEN-DATA '!$A$83)</f>
        <v/>
      </c>
      <c r="C51" s="64" t="str">
        <f>T('4.2 BEN-DATA '!A85)</f>
        <v/>
      </c>
      <c r="D51" s="64" t="str">
        <f t="shared" si="0"/>
        <v xml:space="preserve">B5 - </v>
      </c>
      <c r="E51" s="64">
        <f>'4.2 BEN-DATA '!A89</f>
        <v>0</v>
      </c>
      <c r="F51" s="64">
        <f>'4.2 BEN-DATA '!F89</f>
        <v>0</v>
      </c>
      <c r="G51" s="64">
        <f>'4.2 BEN-DATA '!$A$96</f>
        <v>0</v>
      </c>
      <c r="H51" s="64">
        <f>'4.2 BEN-DATA '!$F$96</f>
        <v>0</v>
      </c>
      <c r="I51" s="64" t="e">
        <f t="shared" si="1"/>
        <v>#N/A</v>
      </c>
      <c r="J51" s="64" t="e">
        <f t="shared" si="2"/>
        <v>#N/A</v>
      </c>
      <c r="K51" s="64" t="e">
        <f t="shared" si="3"/>
        <v>#N/A</v>
      </c>
    </row>
    <row r="52" spans="1:11" x14ac:dyDescent="0.2">
      <c r="A52" s="6" t="s">
        <v>57</v>
      </c>
      <c r="B52" s="64" t="str">
        <f>T('4.2 BEN-DATA '!$A$109)</f>
        <v/>
      </c>
      <c r="C52" s="64" t="str">
        <f>T('4.2 BEN-DATA '!A111)</f>
        <v/>
      </c>
      <c r="D52" s="64" t="str">
        <f t="shared" si="0"/>
        <v xml:space="preserve">B6 - </v>
      </c>
      <c r="E52" s="64">
        <f>'4.2 BEN-DATA '!A115</f>
        <v>0</v>
      </c>
      <c r="F52" s="64">
        <f>'4.2 BEN-DATA '!F115</f>
        <v>0</v>
      </c>
      <c r="G52" s="64">
        <f>'4.2 BEN-DATA '!$A$122</f>
        <v>0</v>
      </c>
      <c r="H52" s="64">
        <f>'4.2 BEN-DATA '!$F$122</f>
        <v>0</v>
      </c>
      <c r="I52" s="64" t="e">
        <f t="shared" si="1"/>
        <v>#N/A</v>
      </c>
      <c r="J52" s="64" t="e">
        <f t="shared" si="2"/>
        <v>#N/A</v>
      </c>
      <c r="K52" s="64" t="e">
        <f t="shared" si="3"/>
        <v>#N/A</v>
      </c>
    </row>
    <row r="53" spans="1:11" x14ac:dyDescent="0.2">
      <c r="A53" s="6" t="s">
        <v>58</v>
      </c>
      <c r="B53" s="64" t="str">
        <f>T('4.2 BEN-DATA '!$A$135)</f>
        <v/>
      </c>
      <c r="C53" s="64" t="str">
        <f>T('4.2 BEN-DATA '!A137)</f>
        <v/>
      </c>
      <c r="D53" s="64" t="str">
        <f t="shared" si="0"/>
        <v xml:space="preserve">B7 - </v>
      </c>
      <c r="E53" s="64">
        <f>'4.2 BEN-DATA '!A141</f>
        <v>0</v>
      </c>
      <c r="F53" s="64">
        <f>'4.2 BEN-DATA '!F141</f>
        <v>0</v>
      </c>
      <c r="G53" s="64">
        <f>'4.2 BEN-DATA '!$A$148</f>
        <v>0</v>
      </c>
      <c r="H53" s="64">
        <f>'4.2 BEN-DATA '!$F$148</f>
        <v>0</v>
      </c>
      <c r="I53" s="64" t="e">
        <f t="shared" si="1"/>
        <v>#N/A</v>
      </c>
      <c r="J53" s="64" t="e">
        <f t="shared" si="2"/>
        <v>#N/A</v>
      </c>
      <c r="K53" s="64" t="e">
        <f t="shared" si="3"/>
        <v>#N/A</v>
      </c>
    </row>
    <row r="54" spans="1:11" x14ac:dyDescent="0.2">
      <c r="A54" s="6" t="s">
        <v>59</v>
      </c>
      <c r="B54" s="64" t="str">
        <f>T('4.2 BEN-DATA '!$A$161)</f>
        <v/>
      </c>
      <c r="C54" s="64" t="str">
        <f>T('4.2 BEN-DATA '!A163)</f>
        <v/>
      </c>
      <c r="D54" s="64" t="str">
        <f t="shared" si="0"/>
        <v xml:space="preserve">B8 - </v>
      </c>
      <c r="E54" s="64">
        <f>'4.2 BEN-DATA '!A167</f>
        <v>0</v>
      </c>
      <c r="F54" s="64">
        <f>'4.2 BEN-DATA '!F167</f>
        <v>0</v>
      </c>
      <c r="G54" s="64">
        <f>'4.2 BEN-DATA '!$A$174</f>
        <v>0</v>
      </c>
      <c r="H54" s="64">
        <f>'4.2 BEN-DATA '!$F$174</f>
        <v>0</v>
      </c>
      <c r="I54" s="64" t="e">
        <f t="shared" si="1"/>
        <v>#N/A</v>
      </c>
      <c r="J54" s="64" t="e">
        <f t="shared" si="2"/>
        <v>#N/A</v>
      </c>
      <c r="K54" s="64" t="e">
        <f t="shared" si="3"/>
        <v>#N/A</v>
      </c>
    </row>
    <row r="55" spans="1:11" x14ac:dyDescent="0.2">
      <c r="A55" s="6" t="s">
        <v>60</v>
      </c>
      <c r="B55" s="64" t="str">
        <f>T('4.2 BEN-DATA '!$A$187)</f>
        <v/>
      </c>
      <c r="C55" s="64" t="str">
        <f>T('4.2 BEN-DATA '!A189)</f>
        <v/>
      </c>
      <c r="D55" s="64" t="str">
        <f t="shared" si="0"/>
        <v xml:space="preserve">B9 - </v>
      </c>
      <c r="E55" s="64">
        <f>'4.2 BEN-DATA '!A193</f>
        <v>0</v>
      </c>
      <c r="F55" s="64">
        <f>'4.2 BEN-DATA '!F193</f>
        <v>0</v>
      </c>
      <c r="G55" s="64">
        <f>'4.2 BEN-DATA '!$A$200</f>
        <v>0</v>
      </c>
      <c r="H55" s="64">
        <f>'4.2 BEN-DATA '!$F$200</f>
        <v>0</v>
      </c>
      <c r="I55" s="64" t="e">
        <f t="shared" si="1"/>
        <v>#N/A</v>
      </c>
      <c r="J55" s="64" t="e">
        <f t="shared" si="2"/>
        <v>#N/A</v>
      </c>
      <c r="K55" s="64" t="e">
        <f t="shared" si="3"/>
        <v>#N/A</v>
      </c>
    </row>
    <row r="56" spans="1:11" x14ac:dyDescent="0.2">
      <c r="A56" s="6" t="s">
        <v>61</v>
      </c>
      <c r="B56" s="64" t="str">
        <f>T('4.2 BEN-DATA '!$A$213)</f>
        <v/>
      </c>
      <c r="C56" s="64" t="str">
        <f>T('4.2 BEN-DATA '!A215)</f>
        <v/>
      </c>
      <c r="D56" s="64" t="str">
        <f t="shared" si="0"/>
        <v xml:space="preserve">B10 - </v>
      </c>
      <c r="E56" s="64">
        <f>'4.2 BEN-DATA '!A219</f>
        <v>0</v>
      </c>
      <c r="F56" s="64">
        <f>'4.2 BEN-DATA '!F219</f>
        <v>0</v>
      </c>
      <c r="G56" s="64">
        <f>'4.2 BEN-DATA '!$A$226</f>
        <v>0</v>
      </c>
      <c r="H56" s="64">
        <f>'4.2 BEN-DATA '!$F$226</f>
        <v>0</v>
      </c>
      <c r="I56" s="64" t="e">
        <f t="shared" si="1"/>
        <v>#N/A</v>
      </c>
      <c r="J56" s="64" t="e">
        <f t="shared" si="2"/>
        <v>#N/A</v>
      </c>
      <c r="K56" s="64" t="e">
        <f t="shared" si="3"/>
        <v>#N/A</v>
      </c>
    </row>
    <row r="57" spans="1:11" x14ac:dyDescent="0.2">
      <c r="A57" s="6" t="s">
        <v>62</v>
      </c>
      <c r="B57" s="64" t="str">
        <f>T('4.2 BEN-DATA '!$A$239)</f>
        <v/>
      </c>
      <c r="C57" s="64" t="str">
        <f>T('4.2 BEN-DATA '!A241)</f>
        <v/>
      </c>
      <c r="D57" s="64" t="str">
        <f t="shared" si="0"/>
        <v xml:space="preserve">B11 - </v>
      </c>
      <c r="E57" s="64">
        <f>'4.2 BEN-DATA '!A245</f>
        <v>0</v>
      </c>
      <c r="F57" s="64">
        <f>'4.2 BEN-DATA '!F245</f>
        <v>0</v>
      </c>
      <c r="G57" s="64">
        <f>'4.2 BEN-DATA '!$A$252</f>
        <v>0</v>
      </c>
      <c r="H57" s="64">
        <f>'4.2 BEN-DATA '!$F$252</f>
        <v>0</v>
      </c>
      <c r="I57" s="64" t="e">
        <f t="shared" si="1"/>
        <v>#N/A</v>
      </c>
      <c r="J57" s="64" t="e">
        <f t="shared" si="2"/>
        <v>#N/A</v>
      </c>
      <c r="K57" s="64" t="e">
        <f t="shared" si="3"/>
        <v>#N/A</v>
      </c>
    </row>
    <row r="58" spans="1:11" x14ac:dyDescent="0.2">
      <c r="A58" s="6" t="s">
        <v>63</v>
      </c>
      <c r="B58" s="64" t="str">
        <f>T('4.2 BEN-DATA '!$A$265)</f>
        <v/>
      </c>
      <c r="C58" s="64" t="str">
        <f>T('4.2 BEN-DATA '!A267)</f>
        <v/>
      </c>
      <c r="D58" s="64" t="str">
        <f t="shared" si="0"/>
        <v xml:space="preserve">B12 - </v>
      </c>
      <c r="E58" s="64">
        <f>'4.2 BEN-DATA '!A271</f>
        <v>0</v>
      </c>
      <c r="F58" s="64">
        <f>'4.2 BEN-DATA '!F271</f>
        <v>0</v>
      </c>
      <c r="G58" s="64">
        <f>'4.2 BEN-DATA '!$AF$278</f>
        <v>0</v>
      </c>
      <c r="H58" s="64">
        <f>'4.2 BEN-DATA '!$F$278</f>
        <v>0</v>
      </c>
      <c r="I58" s="64" t="e">
        <f t="shared" si="1"/>
        <v>#N/A</v>
      </c>
      <c r="J58" s="64" t="e">
        <f t="shared" si="2"/>
        <v>#N/A</v>
      </c>
      <c r="K58" s="64" t="e">
        <f t="shared" si="3"/>
        <v>#N/A</v>
      </c>
    </row>
    <row r="59" spans="1:11" s="64" customFormat="1" x14ac:dyDescent="0.2">
      <c r="A59" s="64" t="s">
        <v>278</v>
      </c>
      <c r="B59" s="64" t="str">
        <f>T('4.2 BEN-DATA '!$A$291)</f>
        <v/>
      </c>
      <c r="C59" s="64" t="str">
        <f>T('4.2 BEN-DATA '!A293)</f>
        <v/>
      </c>
      <c r="D59" s="64" t="str">
        <f t="shared" si="0"/>
        <v xml:space="preserve">B13 - </v>
      </c>
      <c r="E59" s="64">
        <f>'4.2 BEN-DATA '!A297</f>
        <v>0</v>
      </c>
      <c r="F59" s="64">
        <f>'4.2 BEN-DATA '!F297</f>
        <v>0</v>
      </c>
      <c r="G59" s="64">
        <f>'4.2 BEN-DATA '!$AF$304</f>
        <v>0</v>
      </c>
      <c r="H59" s="64">
        <f>'4.2 BEN-DATA '!$F$278</f>
        <v>0</v>
      </c>
      <c r="I59" s="64" t="e">
        <f t="shared" ref="I59:I70" si="4">VLOOKUP($H59,$F$18:$I$26,2,)</f>
        <v>#N/A</v>
      </c>
      <c r="J59" s="64" t="e">
        <f t="shared" ref="J59:J70" si="5">VLOOKUP($H59,$F$18:$I$26,3,)</f>
        <v>#N/A</v>
      </c>
      <c r="K59" s="64" t="e">
        <f t="shared" ref="K59:K70" si="6">VLOOKUP($H59,$F$18:$I$26,4,)</f>
        <v>#N/A</v>
      </c>
    </row>
    <row r="60" spans="1:11" s="64" customFormat="1" x14ac:dyDescent="0.2">
      <c r="A60" s="64" t="s">
        <v>279</v>
      </c>
      <c r="B60" s="64" t="str">
        <f>T('4.2 BEN-DATA '!$A$317)</f>
        <v/>
      </c>
      <c r="C60" s="64" t="str">
        <f>T('4.2 BEN-DATA '!A319)</f>
        <v/>
      </c>
      <c r="D60" s="64" t="str">
        <f t="shared" si="0"/>
        <v xml:space="preserve">B14 - </v>
      </c>
      <c r="E60" s="64">
        <f>'4.2 BEN-DATA '!A323</f>
        <v>0</v>
      </c>
      <c r="F60" s="64">
        <f>'4.2 BEN-DATA '!F323</f>
        <v>0</v>
      </c>
      <c r="G60" s="64">
        <f>'4.2 BEN-DATA '!$AF$330</f>
        <v>0</v>
      </c>
      <c r="H60" s="64">
        <f>'4.2 BEN-DATA '!$F$278</f>
        <v>0</v>
      </c>
      <c r="I60" s="64" t="e">
        <f t="shared" si="4"/>
        <v>#N/A</v>
      </c>
      <c r="J60" s="64" t="e">
        <f t="shared" si="5"/>
        <v>#N/A</v>
      </c>
      <c r="K60" s="64" t="e">
        <f t="shared" si="6"/>
        <v>#N/A</v>
      </c>
    </row>
    <row r="61" spans="1:11" s="64" customFormat="1" x14ac:dyDescent="0.2">
      <c r="A61" s="64" t="s">
        <v>280</v>
      </c>
      <c r="B61" s="64" t="str">
        <f>T('4.2 BEN-DATA '!$A$343)</f>
        <v/>
      </c>
      <c r="C61" s="64" t="str">
        <f>T('4.2 BEN-DATA '!A345)</f>
        <v/>
      </c>
      <c r="D61" s="64" t="str">
        <f t="shared" si="0"/>
        <v xml:space="preserve">B15 - </v>
      </c>
      <c r="E61" s="64">
        <f>'4.2 BEN-DATA '!A349</f>
        <v>0</v>
      </c>
      <c r="F61" s="64">
        <f>'4.2 BEN-DATA '!F349</f>
        <v>0</v>
      </c>
      <c r="G61" s="64">
        <f>'4.2 BEN-DATA '!$AF$356</f>
        <v>0</v>
      </c>
      <c r="H61" s="64">
        <f>'4.2 BEN-DATA '!$F$278</f>
        <v>0</v>
      </c>
      <c r="I61" s="64" t="e">
        <f t="shared" si="4"/>
        <v>#N/A</v>
      </c>
      <c r="J61" s="64" t="e">
        <f t="shared" si="5"/>
        <v>#N/A</v>
      </c>
      <c r="K61" s="64" t="e">
        <f t="shared" si="6"/>
        <v>#N/A</v>
      </c>
    </row>
    <row r="62" spans="1:11" s="64" customFormat="1" x14ac:dyDescent="0.2">
      <c r="A62" s="64" t="s">
        <v>281</v>
      </c>
      <c r="B62" s="64" t="str">
        <f>T('4.2 BEN-DATA '!$A$369)</f>
        <v/>
      </c>
      <c r="C62" s="64" t="str">
        <f>T('4.2 BEN-DATA '!A371)</f>
        <v/>
      </c>
      <c r="D62" s="64" t="str">
        <f t="shared" si="0"/>
        <v xml:space="preserve">B16 - </v>
      </c>
      <c r="E62" s="64">
        <f>'4.2 BEN-DATA '!A375</f>
        <v>0</v>
      </c>
      <c r="F62" s="64">
        <f>'4.2 BEN-DATA '!F375</f>
        <v>0</v>
      </c>
      <c r="G62" s="64">
        <f>'4.2 BEN-DATA '!$AF$382</f>
        <v>0</v>
      </c>
      <c r="H62" s="64">
        <f>'4.2 BEN-DATA '!$F$278</f>
        <v>0</v>
      </c>
      <c r="I62" s="64" t="e">
        <f t="shared" si="4"/>
        <v>#N/A</v>
      </c>
      <c r="J62" s="64" t="e">
        <f t="shared" si="5"/>
        <v>#N/A</v>
      </c>
      <c r="K62" s="64" t="e">
        <f t="shared" si="6"/>
        <v>#N/A</v>
      </c>
    </row>
    <row r="63" spans="1:11" s="64" customFormat="1" x14ac:dyDescent="0.2">
      <c r="A63" s="64" t="s">
        <v>293</v>
      </c>
      <c r="B63" s="64" t="str">
        <f>T('4.2 BEN-DATA '!$A$395)</f>
        <v/>
      </c>
      <c r="C63" s="64" t="str">
        <f>T('4.2 BEN-DATA '!A397)</f>
        <v/>
      </c>
      <c r="D63" s="64" t="str">
        <f t="shared" si="0"/>
        <v xml:space="preserve">B17 - </v>
      </c>
      <c r="E63" s="64">
        <f>'4.2 BEN-DATA '!A401</f>
        <v>0</v>
      </c>
      <c r="F63" s="64">
        <f>'4.2 BEN-DATA '!F401</f>
        <v>0</v>
      </c>
      <c r="G63" s="64">
        <f>'4.2 BEN-DATA '!$AF$408</f>
        <v>0</v>
      </c>
      <c r="H63" s="64">
        <f>'4.2 BEN-DATA '!$F$278</f>
        <v>0</v>
      </c>
      <c r="I63" s="64" t="e">
        <f t="shared" si="4"/>
        <v>#N/A</v>
      </c>
      <c r="J63" s="64" t="e">
        <f t="shared" si="5"/>
        <v>#N/A</v>
      </c>
      <c r="K63" s="64" t="e">
        <f t="shared" si="6"/>
        <v>#N/A</v>
      </c>
    </row>
    <row r="64" spans="1:11" s="64" customFormat="1" x14ac:dyDescent="0.2">
      <c r="A64" s="64" t="s">
        <v>294</v>
      </c>
      <c r="B64" s="64" t="str">
        <f>T('4.2 BEN-DATA '!$A$421)</f>
        <v/>
      </c>
      <c r="C64" s="64" t="str">
        <f>T('4.2 BEN-DATA '!A423)</f>
        <v/>
      </c>
      <c r="D64" s="64" t="str">
        <f t="shared" si="0"/>
        <v xml:space="preserve">B18 - </v>
      </c>
      <c r="E64" s="64">
        <f>'4.2 BEN-DATA '!A427</f>
        <v>0</v>
      </c>
      <c r="F64" s="64">
        <f>'4.2 BEN-DATA '!F427</f>
        <v>0</v>
      </c>
      <c r="G64" s="64">
        <f>'4.2 BEN-DATA '!$AF$304</f>
        <v>0</v>
      </c>
      <c r="H64" s="64">
        <f>'4.2 BEN-DATA '!$F$278</f>
        <v>0</v>
      </c>
      <c r="I64" s="64" t="e">
        <f t="shared" si="4"/>
        <v>#N/A</v>
      </c>
      <c r="J64" s="64" t="e">
        <f t="shared" si="5"/>
        <v>#N/A</v>
      </c>
      <c r="K64" s="64" t="e">
        <f t="shared" si="6"/>
        <v>#N/A</v>
      </c>
    </row>
    <row r="65" spans="1:20" s="64" customFormat="1" x14ac:dyDescent="0.2">
      <c r="A65" s="64" t="s">
        <v>295</v>
      </c>
      <c r="B65" s="64" t="str">
        <f>T('4.2 BEN-DATA '!$A$447)</f>
        <v/>
      </c>
      <c r="C65" s="64" t="str">
        <f>T('4.2 BEN-DATA '!A449)</f>
        <v/>
      </c>
      <c r="D65" s="64" t="str">
        <f t="shared" si="0"/>
        <v xml:space="preserve">B19 - </v>
      </c>
      <c r="E65" s="64">
        <f>'4.2 BEN-DATA '!A453</f>
        <v>0</v>
      </c>
      <c r="F65" s="64">
        <f>'4.2 BEN-DATA '!F453</f>
        <v>0</v>
      </c>
      <c r="G65" s="64">
        <f>'4.2 BEN-DATA '!$AF$460</f>
        <v>0</v>
      </c>
      <c r="H65" s="64">
        <f>'4.2 BEN-DATA '!$F$278</f>
        <v>0</v>
      </c>
      <c r="I65" s="64" t="e">
        <f t="shared" si="4"/>
        <v>#N/A</v>
      </c>
      <c r="J65" s="64" t="e">
        <f t="shared" si="5"/>
        <v>#N/A</v>
      </c>
      <c r="K65" s="64" t="e">
        <f t="shared" si="6"/>
        <v>#N/A</v>
      </c>
    </row>
    <row r="66" spans="1:20" s="64" customFormat="1" x14ac:dyDescent="0.2">
      <c r="A66" s="64" t="s">
        <v>296</v>
      </c>
      <c r="B66" s="64" t="str">
        <f>T('4.2 BEN-DATA '!$A$473)</f>
        <v/>
      </c>
      <c r="C66" s="64" t="str">
        <f>T('4.2 BEN-DATA '!A475)</f>
        <v/>
      </c>
      <c r="D66" s="64" t="str">
        <f t="shared" si="0"/>
        <v xml:space="preserve">B20 - </v>
      </c>
      <c r="E66" s="64">
        <f>'4.2 BEN-DATA '!A479</f>
        <v>0</v>
      </c>
      <c r="F66" s="64">
        <f>'4.2 BEN-DATA '!F479</f>
        <v>0</v>
      </c>
      <c r="G66" s="64">
        <f>'4.2 BEN-DATA '!$AF$486</f>
        <v>0</v>
      </c>
      <c r="H66" s="64">
        <f>'4.2 BEN-DATA '!$F$278</f>
        <v>0</v>
      </c>
      <c r="I66" s="64" t="e">
        <f t="shared" si="4"/>
        <v>#N/A</v>
      </c>
      <c r="J66" s="64" t="e">
        <f t="shared" si="5"/>
        <v>#N/A</v>
      </c>
      <c r="K66" s="64" t="e">
        <f t="shared" si="6"/>
        <v>#N/A</v>
      </c>
    </row>
    <row r="67" spans="1:20" s="64" customFormat="1" x14ac:dyDescent="0.2">
      <c r="A67" s="64" t="s">
        <v>305</v>
      </c>
      <c r="B67" s="64" t="str">
        <f>T('4.2 BEN-DATA '!$A$499)</f>
        <v/>
      </c>
      <c r="C67" s="64" t="str">
        <f>T('4.2 BEN-DATA '!A501)</f>
        <v/>
      </c>
      <c r="D67" s="64" t="str">
        <f t="shared" si="0"/>
        <v xml:space="preserve">B21 - </v>
      </c>
      <c r="E67" s="64">
        <f>'4.2 BEN-DATA '!A505</f>
        <v>0</v>
      </c>
      <c r="F67" s="64">
        <f>'4.2 BEN-DATA '!F505</f>
        <v>0</v>
      </c>
      <c r="G67" s="64">
        <f>'4.2 BEN-DATA '!$AF$512</f>
        <v>0</v>
      </c>
      <c r="H67" s="64">
        <f>'4.2 BEN-DATA '!$F$278</f>
        <v>0</v>
      </c>
      <c r="I67" s="64" t="e">
        <f t="shared" si="4"/>
        <v>#N/A</v>
      </c>
      <c r="J67" s="64" t="e">
        <f t="shared" si="5"/>
        <v>#N/A</v>
      </c>
      <c r="K67" s="64" t="e">
        <f t="shared" si="6"/>
        <v>#N/A</v>
      </c>
    </row>
    <row r="68" spans="1:20" s="64" customFormat="1" x14ac:dyDescent="0.2">
      <c r="A68" s="64" t="s">
        <v>306</v>
      </c>
      <c r="B68" s="64" t="str">
        <f>T('4.2 BEN-DATA '!$A$525)</f>
        <v/>
      </c>
      <c r="C68" s="64" t="str">
        <f>T('4.2 BEN-DATA '!A527)</f>
        <v/>
      </c>
      <c r="D68" s="64" t="str">
        <f t="shared" si="0"/>
        <v xml:space="preserve">B22 - </v>
      </c>
      <c r="E68" s="64">
        <f>'4.2 BEN-DATA '!A531</f>
        <v>0</v>
      </c>
      <c r="F68" s="64">
        <f>'4.2 BEN-DATA '!F401</f>
        <v>0</v>
      </c>
      <c r="G68" s="64">
        <f>'4.2 BEN-DATA '!$AF$538</f>
        <v>0</v>
      </c>
      <c r="H68" s="64">
        <f>'4.2 BEN-DATA '!$F$278</f>
        <v>0</v>
      </c>
      <c r="I68" s="64" t="e">
        <f t="shared" si="4"/>
        <v>#N/A</v>
      </c>
      <c r="J68" s="64" t="e">
        <f t="shared" si="5"/>
        <v>#N/A</v>
      </c>
      <c r="K68" s="64" t="e">
        <f t="shared" si="6"/>
        <v>#N/A</v>
      </c>
    </row>
    <row r="69" spans="1:20" s="64" customFormat="1" x14ac:dyDescent="0.2">
      <c r="A69" s="64" t="s">
        <v>307</v>
      </c>
      <c r="B69" s="64" t="str">
        <f>T('4.2 BEN-DATA '!$A$551)</f>
        <v/>
      </c>
      <c r="C69" s="64" t="str">
        <f>T('4.2 BEN-DATA '!A553)</f>
        <v/>
      </c>
      <c r="D69" s="64" t="str">
        <f t="shared" si="0"/>
        <v xml:space="preserve">B23 - </v>
      </c>
      <c r="E69" s="64">
        <f>'4.2 BEN-DATA '!A557</f>
        <v>0</v>
      </c>
      <c r="F69" s="64">
        <f>'4.2 BEN-DATA '!F427</f>
        <v>0</v>
      </c>
      <c r="G69" s="64">
        <f>'4.2 BEN-DATA '!$AF$564</f>
        <v>0</v>
      </c>
      <c r="H69" s="64">
        <f>'4.2 BEN-DATA '!$F$278</f>
        <v>0</v>
      </c>
      <c r="I69" s="64" t="e">
        <f t="shared" si="4"/>
        <v>#N/A</v>
      </c>
      <c r="J69" s="64" t="e">
        <f t="shared" si="5"/>
        <v>#N/A</v>
      </c>
      <c r="K69" s="64" t="e">
        <f t="shared" si="6"/>
        <v>#N/A</v>
      </c>
    </row>
    <row r="70" spans="1:20" s="64" customFormat="1" x14ac:dyDescent="0.2">
      <c r="A70" s="64" t="s">
        <v>308</v>
      </c>
      <c r="B70" s="64" t="str">
        <f>T('4.2 BEN-DATA '!$A$577)</f>
        <v/>
      </c>
      <c r="C70" s="64" t="str">
        <f>T('4.2 BEN-DATA '!A579)</f>
        <v/>
      </c>
      <c r="D70" s="64" t="str">
        <f t="shared" si="0"/>
        <v xml:space="preserve">B24 - </v>
      </c>
      <c r="E70" s="64">
        <f>'4.2 BEN-DATA '!A583</f>
        <v>0</v>
      </c>
      <c r="F70" s="64">
        <f>'4.2 BEN-DATA '!F453</f>
        <v>0</v>
      </c>
      <c r="G70" s="64">
        <f>'4.2 BEN-DATA '!$AF$590</f>
        <v>0</v>
      </c>
      <c r="H70" s="64">
        <f>'4.2 BEN-DATA '!$F$278</f>
        <v>0</v>
      </c>
      <c r="I70" s="64" t="e">
        <f t="shared" si="4"/>
        <v>#N/A</v>
      </c>
      <c r="J70" s="64" t="e">
        <f t="shared" si="5"/>
        <v>#N/A</v>
      </c>
      <c r="K70" s="64" t="e">
        <f t="shared" si="6"/>
        <v>#N/A</v>
      </c>
    </row>
    <row r="71" spans="1:20" x14ac:dyDescent="0.2">
      <c r="B71" s="64"/>
      <c r="E71" s="64"/>
    </row>
    <row r="72" spans="1:20" s="9" customFormat="1" ht="15.75" x14ac:dyDescent="0.2">
      <c r="A72" s="9" t="s">
        <v>208</v>
      </c>
      <c r="F72" s="14"/>
    </row>
    <row r="73" spans="1:20" s="71" customFormat="1" x14ac:dyDescent="0.2">
      <c r="A73" s="71" t="s">
        <v>213</v>
      </c>
      <c r="B73" s="71" t="s">
        <v>214</v>
      </c>
      <c r="C73" s="72" t="s">
        <v>222</v>
      </c>
      <c r="D73" s="72" t="s">
        <v>2</v>
      </c>
      <c r="E73" s="72" t="s">
        <v>146</v>
      </c>
      <c r="F73" s="72" t="s">
        <v>205</v>
      </c>
      <c r="H73" s="72"/>
      <c r="I73" s="72"/>
      <c r="J73" s="72"/>
      <c r="K73" s="72"/>
    </row>
    <row r="74" spans="1:20" x14ac:dyDescent="0.2">
      <c r="A74" t="s">
        <v>178</v>
      </c>
      <c r="B74" s="197"/>
      <c r="C74" s="89" t="str">
        <f>T('4.3 AP-DATA'!$A$5)</f>
        <v/>
      </c>
      <c r="D74" s="89">
        <f>'4.3 AP-DATA'!$F$17</f>
        <v>0</v>
      </c>
      <c r="E74" s="89">
        <f>'4.3 AP-DATA'!$A$17</f>
        <v>0</v>
      </c>
      <c r="F74" s="89">
        <f>'4.3 AP-DATA'!$A$7</f>
        <v>0</v>
      </c>
      <c r="G74" s="11"/>
      <c r="H74" s="11"/>
      <c r="I74" s="11"/>
      <c r="J74" s="17"/>
      <c r="K74" s="17"/>
      <c r="L74" s="18"/>
      <c r="M74" s="18"/>
      <c r="P74" s="33"/>
      <c r="Q74" s="33"/>
      <c r="R74" s="33"/>
    </row>
    <row r="75" spans="1:20" x14ac:dyDescent="0.2">
      <c r="A75" s="10" t="s">
        <v>179</v>
      </c>
      <c r="B75" s="197"/>
      <c r="C75" s="89" t="str">
        <f>T('4.3 AP-DATA'!$A$28)</f>
        <v/>
      </c>
      <c r="D75" s="89">
        <f>'4.3 AP-DATA'!$F$40</f>
        <v>0</v>
      </c>
      <c r="E75" s="89">
        <f>'4.3 AP-DATA'!$A$40</f>
        <v>0</v>
      </c>
      <c r="F75" s="89">
        <f>'4.3 AP-DATA'!$A$30</f>
        <v>0</v>
      </c>
      <c r="G75" s="11"/>
      <c r="H75" s="11"/>
      <c r="I75" s="11"/>
      <c r="J75" s="17"/>
      <c r="K75" s="17"/>
      <c r="P75" s="33"/>
      <c r="Q75" s="33"/>
      <c r="R75" s="33"/>
      <c r="T75" s="32"/>
    </row>
    <row r="76" spans="1:20" x14ac:dyDescent="0.2">
      <c r="A76" s="64" t="s">
        <v>180</v>
      </c>
      <c r="B76" s="197"/>
      <c r="C76" s="89" t="str">
        <f>T('4.3 AP-DATA'!$A$51)</f>
        <v/>
      </c>
      <c r="D76" s="89">
        <f>'4.3 AP-DATA'!$F$63</f>
        <v>0</v>
      </c>
      <c r="E76" s="89">
        <f>'4.3 AP-DATA'!$A$63</f>
        <v>0</v>
      </c>
      <c r="F76" s="89">
        <f>'4.3 AP-DATA'!$A$53</f>
        <v>0</v>
      </c>
      <c r="G76" s="11"/>
      <c r="H76" s="11"/>
      <c r="I76" s="11"/>
      <c r="J76" s="17"/>
      <c r="K76" s="17"/>
      <c r="P76" s="33"/>
      <c r="Q76" s="33"/>
      <c r="R76" s="33"/>
      <c r="T76" s="32"/>
    </row>
    <row r="77" spans="1:20" x14ac:dyDescent="0.2">
      <c r="A77" s="64" t="s">
        <v>181</v>
      </c>
      <c r="B77" s="197"/>
      <c r="C77" s="89" t="str">
        <f>T('4.3 AP-DATA'!$A$74)</f>
        <v/>
      </c>
      <c r="D77" s="89">
        <f>'4.3 AP-DATA'!$F$86</f>
        <v>0</v>
      </c>
      <c r="E77" s="89">
        <f>'4.3 AP-DATA'!$A$86</f>
        <v>0</v>
      </c>
      <c r="F77" s="89">
        <f>'4.3 AP-DATA'!$A$76</f>
        <v>0</v>
      </c>
      <c r="G77" s="11"/>
      <c r="H77" s="11"/>
      <c r="I77" s="11"/>
      <c r="J77" s="17"/>
      <c r="K77" s="17"/>
      <c r="P77" s="33"/>
      <c r="Q77" s="33"/>
      <c r="R77" s="33"/>
      <c r="T77" s="32"/>
    </row>
    <row r="78" spans="1:20" x14ac:dyDescent="0.2">
      <c r="A78" s="64" t="s">
        <v>209</v>
      </c>
      <c r="B78" s="197"/>
      <c r="C78" s="89" t="str">
        <f>T('4.3 AP-DATA'!$A$97)</f>
        <v/>
      </c>
      <c r="D78" s="89">
        <f>'4.3 AP-DATA'!$F$109</f>
        <v>0</v>
      </c>
      <c r="E78" s="89">
        <f>'4.3 AP-DATA'!$A$109</f>
        <v>0</v>
      </c>
      <c r="F78" s="89">
        <f>'4.3 AP-DATA'!$A$99</f>
        <v>0</v>
      </c>
      <c r="G78" s="11"/>
      <c r="H78" s="11"/>
      <c r="I78" s="11"/>
      <c r="J78" s="17"/>
      <c r="K78" s="17"/>
      <c r="P78" s="33"/>
      <c r="Q78" s="33"/>
      <c r="R78" s="33"/>
      <c r="T78" s="32"/>
    </row>
    <row r="79" spans="1:20" x14ac:dyDescent="0.2">
      <c r="A79" s="64" t="s">
        <v>210</v>
      </c>
      <c r="B79" s="197"/>
      <c r="C79" s="89" t="str">
        <f>T('4.3 AP-DATA'!$A$120)</f>
        <v/>
      </c>
      <c r="D79" s="89">
        <f>'4.3 AP-DATA'!$F$132</f>
        <v>0</v>
      </c>
      <c r="E79" s="89">
        <f>'4.3 AP-DATA'!$A$132</f>
        <v>0</v>
      </c>
      <c r="F79" s="89">
        <f>'4.3 AP-DATA'!$A$122</f>
        <v>0</v>
      </c>
      <c r="G79" s="11"/>
      <c r="H79" s="11"/>
      <c r="I79" s="11"/>
      <c r="J79" s="17"/>
      <c r="K79" s="17"/>
      <c r="P79" s="33"/>
      <c r="Q79" s="33"/>
      <c r="R79" s="33"/>
      <c r="T79" s="32"/>
    </row>
    <row r="80" spans="1:20" x14ac:dyDescent="0.2">
      <c r="A80" s="64" t="s">
        <v>211</v>
      </c>
      <c r="B80" s="197"/>
      <c r="C80" s="89" t="str">
        <f>T('4.3 AP-DATA'!$A$143)</f>
        <v/>
      </c>
      <c r="D80" s="89">
        <f>'4.3 AP-DATA'!$F$155</f>
        <v>0</v>
      </c>
      <c r="E80" s="89">
        <f>'4.3 AP-DATA'!$A$155</f>
        <v>0</v>
      </c>
      <c r="F80" s="89">
        <f>'4.3 AP-DATA'!$A$145</f>
        <v>0</v>
      </c>
      <c r="G80" s="11"/>
      <c r="H80" s="11"/>
      <c r="I80" s="11"/>
      <c r="J80" s="17"/>
      <c r="K80" s="17"/>
      <c r="P80" s="33"/>
      <c r="Q80" s="33"/>
      <c r="R80" s="33"/>
      <c r="T80" s="32"/>
    </row>
    <row r="81" spans="1:20" x14ac:dyDescent="0.2">
      <c r="A81" s="64" t="s">
        <v>212</v>
      </c>
      <c r="B81" s="197"/>
      <c r="C81" s="89" t="str">
        <f>T('4.3 AP-DATA'!$A$166)</f>
        <v/>
      </c>
      <c r="D81" s="89">
        <f>'4.3 AP-DATA'!$F$178</f>
        <v>0</v>
      </c>
      <c r="E81" s="89">
        <f>'4.3 AP-DATA'!$A$178</f>
        <v>0</v>
      </c>
      <c r="F81" s="89">
        <f>'4.3 AP-DATA'!$A$168</f>
        <v>0</v>
      </c>
      <c r="G81" s="11"/>
      <c r="H81" s="11"/>
      <c r="I81" s="11"/>
      <c r="J81" s="17"/>
      <c r="K81" s="17"/>
      <c r="P81" s="33"/>
      <c r="Q81" s="33"/>
      <c r="R81" s="33"/>
      <c r="T81" s="32"/>
    </row>
    <row r="82" spans="1:20" x14ac:dyDescent="0.2">
      <c r="C82" s="16"/>
      <c r="D82" s="12"/>
      <c r="F82" s="16"/>
      <c r="G82" s="15"/>
    </row>
    <row r="83" spans="1:20" s="14" customFormat="1" ht="15.75" x14ac:dyDescent="0.2">
      <c r="A83" s="14" t="s">
        <v>101</v>
      </c>
    </row>
    <row r="84" spans="1:20" ht="14.25" x14ac:dyDescent="0.2">
      <c r="A84" s="57" t="s">
        <v>162</v>
      </c>
      <c r="B84" s="57">
        <f>'5.1 Project1'!I28+'5.3 Project2'!I28+'5.5 Project3'!I28+'5.7 Project4'!I28+'5.9 Project5'!I28+'5.11 Project6'!I28+'5.13 Project7'!I28+'5.15 Project8'!I28</f>
        <v>0</v>
      </c>
      <c r="C84" s="57"/>
      <c r="D84" s="57"/>
      <c r="E84" s="13"/>
      <c r="F84" s="10"/>
      <c r="G84" s="64"/>
      <c r="H84" s="64"/>
      <c r="I84" s="64"/>
      <c r="J84" s="64"/>
      <c r="K84" s="64"/>
    </row>
    <row r="85" spans="1:20" ht="14.25" x14ac:dyDescent="0.2">
      <c r="A85" s="57" t="s">
        <v>163</v>
      </c>
      <c r="B85" s="64">
        <f>'5.1 Project1'!I29+'5.3 Project2'!I29+'5.5 Project3'!I29+'5.7 Project4'!I29+'5.9 Project5'!I29+'5.11 Project6'!I29+'5.13 Project7'!I29+'5.15 Project8'!I29</f>
        <v>0</v>
      </c>
      <c r="C85" s="57"/>
      <c r="D85" s="64"/>
      <c r="E85" s="64"/>
      <c r="F85" s="64"/>
      <c r="G85" s="64"/>
      <c r="H85" s="64"/>
      <c r="I85" s="64"/>
      <c r="J85" s="64"/>
      <c r="K85" s="64"/>
    </row>
    <row r="86" spans="1:20" ht="14.25" x14ac:dyDescent="0.2">
      <c r="A86" s="57" t="s">
        <v>164</v>
      </c>
      <c r="B86" s="64">
        <f>'5.1 Project1'!I30+'5.3 Project2'!I30+'5.5 Project3'!I30+'5.7 Project4'!I30+'5.9 Project5'!I30+'5.11 Project6'!I30+'5.13 Project7'!I30+'5.15 Project8'!I30</f>
        <v>0</v>
      </c>
      <c r="C86" s="57"/>
      <c r="D86" s="64"/>
      <c r="E86" s="64"/>
      <c r="F86" s="64"/>
      <c r="G86" s="64"/>
      <c r="H86" s="64"/>
      <c r="I86" s="64"/>
      <c r="J86" s="64"/>
      <c r="K86" s="64"/>
    </row>
    <row r="87" spans="1:20" ht="14.25" x14ac:dyDescent="0.2">
      <c r="A87" s="57" t="s">
        <v>165</v>
      </c>
      <c r="B87" s="64">
        <f>'5.1 Project1'!I31+'5.3 Project2'!I31+'5.5 Project3'!I31+'5.7 Project4'!I31+'5.9 Project5'!I31+'5.11 Project6'!I31+'5.13 Project7'!I31+'5.15 Project8'!I31</f>
        <v>0</v>
      </c>
      <c r="C87" s="57"/>
      <c r="D87" s="64"/>
      <c r="E87" s="64"/>
      <c r="F87" s="64"/>
      <c r="G87" s="64"/>
      <c r="H87" s="64"/>
      <c r="I87" s="64"/>
      <c r="J87" s="64"/>
      <c r="K87" s="64"/>
    </row>
    <row r="88" spans="1:20" ht="16.5" x14ac:dyDescent="0.2">
      <c r="A88" s="57" t="s">
        <v>166</v>
      </c>
      <c r="B88" s="64">
        <f>'5.1 Project1'!I32+'5.3 Project2'!I32+'5.5 Project3'!I32+'5.7 Project4'!I32+'5.9 Project5'!I32+'5.11 Project6'!I32+'5.13 Project7'!I32+'5.15 Project8'!I32</f>
        <v>0</v>
      </c>
      <c r="C88" s="57"/>
      <c r="D88" s="64"/>
      <c r="E88" s="64"/>
      <c r="F88" s="64"/>
      <c r="G88" s="64"/>
      <c r="H88" s="64"/>
      <c r="I88" s="64"/>
      <c r="J88" s="64"/>
      <c r="K88" s="64"/>
    </row>
    <row r="89" spans="1:20" ht="14.25" x14ac:dyDescent="0.2">
      <c r="A89" s="57" t="s">
        <v>167</v>
      </c>
      <c r="B89" s="64">
        <f>'5.1 Project1'!I33+'5.3 Project2'!I33+'5.5 Project3'!I33+'5.7 Project4'!I33+'5.9 Project5'!I33+'5.11 Project6'!I33+'5.13 Project7'!I33+'5.15 Project8'!I33</f>
        <v>0</v>
      </c>
      <c r="C89" s="57"/>
      <c r="D89" s="64"/>
      <c r="E89" s="64"/>
      <c r="F89" s="64"/>
      <c r="G89" s="64"/>
      <c r="H89" s="64"/>
      <c r="I89" s="64"/>
      <c r="J89" s="64"/>
      <c r="K89" s="64"/>
    </row>
    <row r="90" spans="1:20" ht="14.25" x14ac:dyDescent="0.2">
      <c r="A90" s="57" t="s">
        <v>168</v>
      </c>
      <c r="B90" s="64">
        <f>'5.1 Project1'!I34+'5.3 Project2'!I34+'5.5 Project3'!I34+'5.7 Project4'!I34+'5.9 Project5'!I34+'5.11 Project6'!I34+'5.13 Project7'!I34+'5.15 Project8'!I34</f>
        <v>0</v>
      </c>
      <c r="C90" s="57"/>
      <c r="D90" s="64"/>
      <c r="E90" s="64"/>
      <c r="F90" s="64"/>
      <c r="G90" s="64"/>
      <c r="H90" s="64"/>
      <c r="I90" s="64"/>
      <c r="J90" s="64"/>
      <c r="K90" s="64"/>
    </row>
    <row r="91" spans="1:20" ht="14.25" x14ac:dyDescent="0.2">
      <c r="A91" s="57" t="s">
        <v>169</v>
      </c>
      <c r="B91" s="64">
        <f>'5.1 Project1'!I35+'5.3 Project2'!I35+'5.5 Project3'!I35+'5.7 Project4'!I35+'5.9 Project5'!I35+'5.11 Project6'!I35+'5.13 Project7'!I35+'5.15 Project8'!I35</f>
        <v>0</v>
      </c>
      <c r="C91" s="57"/>
      <c r="D91" s="64"/>
      <c r="E91" s="64"/>
      <c r="F91" s="64"/>
      <c r="G91" s="64"/>
      <c r="H91" s="64"/>
      <c r="I91" s="64"/>
      <c r="J91" s="64"/>
      <c r="K91" s="64"/>
    </row>
    <row r="92" spans="1:20" ht="14.25" x14ac:dyDescent="0.2">
      <c r="A92" s="57" t="s">
        <v>170</v>
      </c>
      <c r="B92" s="64">
        <f>'5.1 Project1'!I36+'5.3 Project2'!I36+'5.5 Project3'!I36+'5.7 Project4'!I36+'5.9 Project5'!I36+'5.11 Project6'!I36+'5.13 Project7'!I36+'5.15 Project8'!I36</f>
        <v>0</v>
      </c>
      <c r="C92" s="57"/>
      <c r="D92" s="57"/>
      <c r="E92" s="13"/>
      <c r="F92" s="10"/>
      <c r="G92" s="64"/>
      <c r="H92" s="64"/>
      <c r="I92" s="64"/>
      <c r="J92" s="64"/>
      <c r="K92" s="64"/>
    </row>
    <row r="93" spans="1:20" x14ac:dyDescent="0.2">
      <c r="A93" s="57"/>
      <c r="B93" s="57"/>
      <c r="C93" s="57"/>
      <c r="D93" s="57"/>
      <c r="E93" s="57"/>
      <c r="H93" s="64"/>
      <c r="I93" s="64"/>
      <c r="J93" s="64"/>
      <c r="K93" s="64"/>
      <c r="L93" s="64"/>
    </row>
    <row r="94" spans="1:20" s="73" customFormat="1" ht="15.75" x14ac:dyDescent="0.2">
      <c r="A94" s="73" t="s">
        <v>172</v>
      </c>
    </row>
    <row r="95" spans="1:20" s="156" customFormat="1" ht="12" x14ac:dyDescent="0.2">
      <c r="A95" s="156" t="s">
        <v>207</v>
      </c>
      <c r="B95" s="156" t="s">
        <v>34</v>
      </c>
      <c r="C95" s="156" t="s">
        <v>154</v>
      </c>
      <c r="D95" s="156" t="s">
        <v>109</v>
      </c>
      <c r="E95" s="156" t="s">
        <v>85</v>
      </c>
      <c r="F95" s="156" t="s">
        <v>317</v>
      </c>
      <c r="G95" s="156" t="s">
        <v>318</v>
      </c>
      <c r="H95" s="156" t="s">
        <v>317</v>
      </c>
      <c r="I95" s="156" t="s">
        <v>50</v>
      </c>
      <c r="J95" s="156" t="s">
        <v>317</v>
      </c>
      <c r="K95" s="156" t="s">
        <v>49</v>
      </c>
    </row>
    <row r="96" spans="1:20" x14ac:dyDescent="0.2">
      <c r="A96" s="77" t="s">
        <v>228</v>
      </c>
      <c r="B96" s="57" t="str">
        <f>T('5.1 Project1'!$A$5)</f>
        <v>Cooperation and coordination</v>
      </c>
      <c r="C96" s="64" t="str">
        <f>T('5.1 Project1'!$F$7)</f>
        <v>Other</v>
      </c>
      <c r="D96" s="64" t="str">
        <f>T('5.1 Project1'!$B$13)</f>
        <v/>
      </c>
      <c r="E96" s="157">
        <f>'5.2 Budget1'!$H$56</f>
        <v>0</v>
      </c>
      <c r="F96" s="91" t="str">
        <f>'5.2 Budget1'!$H$55</f>
        <v/>
      </c>
      <c r="G96" s="157">
        <f>'5.2 Budget1'!$H$58</f>
        <v>0</v>
      </c>
      <c r="H96" s="91" t="str">
        <f>'5.2 Budget1'!$H$57</f>
        <v xml:space="preserve"> </v>
      </c>
      <c r="I96" s="157">
        <f>'5.2 Budget1'!$H$61</f>
        <v>0</v>
      </c>
      <c r="J96" s="91" t="str">
        <f>'5.2 Budget1'!$H$60</f>
        <v/>
      </c>
      <c r="K96" s="157">
        <f>'5.2 Budget1'!$H$50</f>
        <v>0</v>
      </c>
    </row>
    <row r="97" spans="1:11" x14ac:dyDescent="0.2">
      <c r="A97" s="77" t="s">
        <v>197</v>
      </c>
      <c r="B97" s="64" t="str">
        <f>T('5.3 Project2'!$A$5)</f>
        <v/>
      </c>
      <c r="C97" s="64" t="str">
        <f>T('5.3 Project2'!$F$7)</f>
        <v/>
      </c>
      <c r="D97" s="64" t="str">
        <f>T('5.3 Project2'!$B$13)</f>
        <v/>
      </c>
      <c r="E97" s="157">
        <f>'5.4 Budget2'!$H$56</f>
        <v>0</v>
      </c>
      <c r="F97" s="91" t="str">
        <f>'5.4 Budget2'!$H$55</f>
        <v/>
      </c>
      <c r="G97" s="157">
        <f>'5.4 Budget2'!$H$58</f>
        <v>0</v>
      </c>
      <c r="H97" s="91" t="str">
        <f>'5.4 Budget2'!$H$57</f>
        <v xml:space="preserve"> </v>
      </c>
      <c r="I97" s="157">
        <f>'5.4 Budget2'!$H$61</f>
        <v>0</v>
      </c>
      <c r="J97" s="91" t="str">
        <f>'5.4 Budget2'!$H$60</f>
        <v/>
      </c>
      <c r="K97" s="157">
        <f>'5.4 Budget2'!$H$50</f>
        <v>0</v>
      </c>
    </row>
    <row r="98" spans="1:11" x14ac:dyDescent="0.2">
      <c r="A98" s="77" t="s">
        <v>198</v>
      </c>
      <c r="B98" s="64" t="str">
        <f>T('5.5 Project3'!$A$5)</f>
        <v/>
      </c>
      <c r="C98" s="64" t="str">
        <f>T('5.5 Project3'!$F$7)</f>
        <v/>
      </c>
      <c r="D98" s="64" t="str">
        <f>T('5.5 Project3'!$B$13)</f>
        <v/>
      </c>
      <c r="E98" s="157">
        <f>'5.6 Budget3'!$H$56</f>
        <v>0</v>
      </c>
      <c r="F98" s="91" t="str">
        <f>'5.6 Budget3'!$H$55</f>
        <v/>
      </c>
      <c r="G98" s="157">
        <f>'5.6 Budget3'!$H$58</f>
        <v>0</v>
      </c>
      <c r="H98" s="91" t="str">
        <f>'5.6 Budget3'!$H$57</f>
        <v xml:space="preserve"> </v>
      </c>
      <c r="I98" s="157">
        <f>'5.6 Budget3'!$H$61</f>
        <v>0</v>
      </c>
      <c r="J98" s="91" t="str">
        <f>'5.6 Budget3'!$H$60</f>
        <v/>
      </c>
      <c r="K98" s="157">
        <f>'5.6 Budget3'!$H$50</f>
        <v>0</v>
      </c>
    </row>
    <row r="99" spans="1:11" x14ac:dyDescent="0.2">
      <c r="A99" s="77" t="s">
        <v>199</v>
      </c>
      <c r="B99" s="64" t="str">
        <f>T('5.7 Project4'!$A$5)</f>
        <v/>
      </c>
      <c r="C99" s="64" t="str">
        <f>T('5.7 Project4'!$F$7)</f>
        <v/>
      </c>
      <c r="D99" s="64" t="str">
        <f>T('5.7 Project4'!$B$13)</f>
        <v/>
      </c>
      <c r="E99" s="157">
        <f>'5.8 Budget4'!$H$56</f>
        <v>0</v>
      </c>
      <c r="F99" s="91" t="str">
        <f>'5.8 Budget4'!$H$55</f>
        <v/>
      </c>
      <c r="G99" s="157">
        <f>'5.8 Budget4'!$H$58</f>
        <v>0</v>
      </c>
      <c r="H99" s="91" t="str">
        <f>'5.8 Budget4'!$H$57</f>
        <v xml:space="preserve"> </v>
      </c>
      <c r="I99" s="157">
        <f>'5.8 Budget4'!$H$61</f>
        <v>0</v>
      </c>
      <c r="J99" s="91" t="str">
        <f>'5.8 Budget4'!$H$60</f>
        <v/>
      </c>
      <c r="K99" s="157">
        <f>'5.8 Budget4'!$H$50</f>
        <v>0</v>
      </c>
    </row>
    <row r="100" spans="1:11" x14ac:dyDescent="0.2">
      <c r="A100" s="77" t="s">
        <v>200</v>
      </c>
      <c r="B100" s="64" t="str">
        <f>T('5.9 Project5'!$A$5)</f>
        <v/>
      </c>
      <c r="C100" s="64" t="str">
        <f>T('5.9 Project5'!$F$7)</f>
        <v/>
      </c>
      <c r="D100" s="64" t="str">
        <f>T('5.9 Project5'!$B$13)</f>
        <v/>
      </c>
      <c r="E100" s="157">
        <f>'5.10 Budget5'!$H$56</f>
        <v>0</v>
      </c>
      <c r="F100" s="91" t="str">
        <f>'5.10 Budget5'!$H$55</f>
        <v/>
      </c>
      <c r="G100" s="157">
        <f>'5.10 Budget5'!$H$58</f>
        <v>0</v>
      </c>
      <c r="H100" s="91" t="str">
        <f>'5.10 Budget5'!$H$57</f>
        <v xml:space="preserve"> </v>
      </c>
      <c r="I100" s="157">
        <f>'5.10 Budget5'!$H$61</f>
        <v>0</v>
      </c>
      <c r="J100" s="91" t="str">
        <f>'5.10 Budget5'!$H$60</f>
        <v/>
      </c>
      <c r="K100" s="157">
        <f>'5.10 Budget5'!$H$50</f>
        <v>0</v>
      </c>
    </row>
    <row r="101" spans="1:11" x14ac:dyDescent="0.2">
      <c r="A101" s="77" t="s">
        <v>201</v>
      </c>
      <c r="B101" s="64" t="str">
        <f>T('5.11 Project6'!$A$5)</f>
        <v/>
      </c>
      <c r="C101" s="64" t="str">
        <f>T('5.11 Project6'!$F$7)</f>
        <v/>
      </c>
      <c r="D101" s="64" t="str">
        <f>T('5.11 Project6'!$B$13)</f>
        <v/>
      </c>
      <c r="E101" s="157">
        <f>'5.12 Budget6'!$H$56</f>
        <v>0</v>
      </c>
      <c r="F101" s="91" t="str">
        <f>'5.12 Budget6'!$H$55</f>
        <v/>
      </c>
      <c r="G101" s="157">
        <f>'5.12 Budget6'!$H$58</f>
        <v>0</v>
      </c>
      <c r="H101" s="91" t="str">
        <f>'5.12 Budget6'!$H$57</f>
        <v xml:space="preserve"> </v>
      </c>
      <c r="I101" s="157">
        <f>'5.12 Budget6'!$H$61</f>
        <v>0</v>
      </c>
      <c r="J101" s="91" t="str">
        <f>'5.12 Budget6'!$H$60</f>
        <v/>
      </c>
      <c r="K101" s="157">
        <f>'5.12 Budget6'!$H$50</f>
        <v>0</v>
      </c>
    </row>
    <row r="102" spans="1:11" x14ac:dyDescent="0.2">
      <c r="A102" s="77" t="s">
        <v>202</v>
      </c>
      <c r="B102" s="64" t="str">
        <f>T('5.13 Project7'!$A$5)</f>
        <v/>
      </c>
      <c r="C102" s="64" t="str">
        <f>T('5.13 Project7'!$F$7)</f>
        <v/>
      </c>
      <c r="D102" s="64" t="str">
        <f>T('5.13 Project7'!$B$13)</f>
        <v/>
      </c>
      <c r="E102" s="157">
        <f>'5.14 Budget7'!$H$56</f>
        <v>0</v>
      </c>
      <c r="F102" s="91" t="str">
        <f>'5.14 Budget7'!$H$55</f>
        <v/>
      </c>
      <c r="G102" s="157">
        <f>'5.14 Budget7'!$H$58</f>
        <v>0</v>
      </c>
      <c r="H102" s="91" t="str">
        <f>'5.14 Budget7'!$H$57</f>
        <v xml:space="preserve"> </v>
      </c>
      <c r="I102" s="157">
        <f>'5.14 Budget7'!$H$61</f>
        <v>0</v>
      </c>
      <c r="J102" s="91" t="str">
        <f>'5.14 Budget7'!$H$60</f>
        <v/>
      </c>
      <c r="K102" s="157">
        <f>'5.14 Budget7'!$H$50</f>
        <v>0</v>
      </c>
    </row>
    <row r="103" spans="1:11" x14ac:dyDescent="0.2">
      <c r="A103" s="77" t="s">
        <v>203</v>
      </c>
      <c r="B103" s="64" t="str">
        <f>T('5.15 Project8'!$A$5)</f>
        <v/>
      </c>
      <c r="C103" s="64" t="str">
        <f>T('5.15 Project8'!$F$7)</f>
        <v/>
      </c>
      <c r="D103" s="64" t="str">
        <f>T('5.15 Project8'!$B$13)</f>
        <v/>
      </c>
      <c r="E103" s="157">
        <f>'5.16 Budget8'!$H$56</f>
        <v>0</v>
      </c>
      <c r="F103" s="91" t="str">
        <f>'5.16 Budget8'!$H$55</f>
        <v/>
      </c>
      <c r="G103" s="157">
        <f>'5.16 Budget8'!$H$58</f>
        <v>0</v>
      </c>
      <c r="H103" s="91" t="str">
        <f>'5.16 Budget8'!$H$57</f>
        <v xml:space="preserve"> </v>
      </c>
      <c r="I103" s="157">
        <f>'5.16 Budget8'!$H$61</f>
        <v>0</v>
      </c>
      <c r="J103" s="91" t="str">
        <f>'5.16 Budget8'!$H$60</f>
        <v/>
      </c>
      <c r="K103" s="157">
        <f>'5.16 Budget8'!$H$50</f>
        <v>0</v>
      </c>
    </row>
    <row r="104" spans="1:11" x14ac:dyDescent="0.2">
      <c r="B104" s="64"/>
      <c r="E104" s="159">
        <f>SUM(E96:E103)</f>
        <v>0</v>
      </c>
      <c r="F104" s="158" t="str">
        <f>IF(K104&gt;0,E104/K104,"")</f>
        <v/>
      </c>
      <c r="G104" s="159">
        <f>SUM(G96:G103)</f>
        <v>0</v>
      </c>
      <c r="H104" s="91" t="str">
        <f>IF(K104&gt;0,ROUNDDOWN(G104/K104,2),"")</f>
        <v/>
      </c>
      <c r="I104" s="159">
        <f>SUM(I96:I103)</f>
        <v>0</v>
      </c>
      <c r="J104" s="91" t="str">
        <f>IF(K104&gt;0,I104/K104,"")</f>
        <v/>
      </c>
      <c r="K104" s="159">
        <f>SUM(K96:K103)</f>
        <v>0</v>
      </c>
    </row>
  </sheetData>
  <customSheetViews>
    <customSheetView guid="{9B195D69-7D5B-406D-87D2-41910A2F61D3}" topLeftCell="A174">
      <selection activeCell="E198" sqref="E198"/>
      <pageMargins left="0.7" right="0.7" top="0.75" bottom="0.75" header="0.3" footer="0.3"/>
      <pageSetup paperSize="9" orientation="portrait" r:id="rId1"/>
    </customSheetView>
  </customSheetViews>
  <pageMargins left="0.7" right="0.7" top="0.75" bottom="0.75" header="0.3" footer="0.3"/>
  <pageSetup paperSize="9" orientation="portrait" r:id="rId2"/>
  <extLst>
    <ext xmlns:x14="http://schemas.microsoft.com/office/spreadsheetml/2009/9/main" uri="{78C0D931-6437-407d-A8EE-F0AAD7539E65}">
      <x14:conditionalFormattings>
        <x14:conditionalFormatting xmlns:xm="http://schemas.microsoft.com/office/excel/2006/main">
          <x14:cfRule type="expression" priority="1" id="{09CE26C8-2D4D-4841-AC8E-F9EEAE547118}">
            <xm:f>'5.2 Budget1'!$H$50&gt;VLOOKUP('5.1 Project1'!$F$7,$C$18:$D$24,2,)</xm:f>
            <x14:dxf/>
          </x14:cfRule>
          <xm:sqref>H48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showGridLines="0" workbookViewId="0">
      <selection activeCell="B4" sqref="B4"/>
    </sheetView>
  </sheetViews>
  <sheetFormatPr defaultRowHeight="12.75" x14ac:dyDescent="0.2"/>
  <cols>
    <col min="1" max="1" width="6.7109375" style="16" customWidth="1"/>
    <col min="2" max="2" width="40.7109375" style="16" customWidth="1"/>
    <col min="3" max="4" width="20.7109375" style="16" customWidth="1"/>
    <col min="5" max="5" width="18.7109375" style="16" customWidth="1"/>
    <col min="6" max="6" width="5.7109375" style="200" customWidth="1"/>
    <col min="7" max="7" width="18.7109375" style="16" customWidth="1"/>
    <col min="8" max="8" width="5.7109375" style="16" customWidth="1"/>
    <col min="9" max="9" width="18.7109375" style="16" customWidth="1"/>
    <col min="10" max="10" width="5.7109375" style="200" customWidth="1"/>
    <col min="11" max="11" width="18.7109375" style="16" customWidth="1"/>
    <col min="12" max="12" width="2.7109375" style="16" customWidth="1"/>
    <col min="13" max="13" width="35.7109375" style="16" customWidth="1"/>
    <col min="14" max="16384" width="9.140625" style="16"/>
  </cols>
  <sheetData>
    <row r="1" spans="1:14" ht="30" customHeight="1" thickBot="1" x14ac:dyDescent="0.25">
      <c r="A1" s="198" t="s">
        <v>316</v>
      </c>
      <c r="B1" s="198"/>
      <c r="C1" s="198"/>
      <c r="D1" s="198"/>
      <c r="E1" s="198"/>
      <c r="F1" s="199"/>
      <c r="G1" s="198"/>
      <c r="H1" s="198"/>
      <c r="I1" s="198"/>
      <c r="J1" s="199"/>
      <c r="K1" s="198"/>
      <c r="M1" s="281" t="s">
        <v>347</v>
      </c>
    </row>
    <row r="2" spans="1:14" ht="8.1" customHeight="1" thickBot="1" x14ac:dyDescent="0.25">
      <c r="A2" s="327"/>
      <c r="B2" s="327"/>
      <c r="C2" s="327"/>
      <c r="D2" s="327"/>
      <c r="E2" s="327"/>
      <c r="F2" s="327"/>
      <c r="G2" s="327"/>
      <c r="H2" s="327"/>
      <c r="I2" s="327"/>
      <c r="J2" s="327"/>
      <c r="K2" s="327"/>
      <c r="M2" s="281"/>
    </row>
    <row r="3" spans="1:14" ht="30" customHeight="1" x14ac:dyDescent="0.2">
      <c r="A3" s="183" t="s">
        <v>207</v>
      </c>
      <c r="B3" s="184" t="s">
        <v>34</v>
      </c>
      <c r="C3" s="184" t="s">
        <v>154</v>
      </c>
      <c r="D3" s="184" t="s">
        <v>109</v>
      </c>
      <c r="E3" s="184" t="s">
        <v>85</v>
      </c>
      <c r="F3" s="184" t="s">
        <v>317</v>
      </c>
      <c r="G3" s="184" t="s">
        <v>318</v>
      </c>
      <c r="H3" s="184" t="s">
        <v>317</v>
      </c>
      <c r="I3" s="184" t="s">
        <v>50</v>
      </c>
      <c r="J3" s="184" t="s">
        <v>317</v>
      </c>
      <c r="K3" s="185" t="s">
        <v>49</v>
      </c>
    </row>
    <row r="4" spans="1:14" ht="60" customHeight="1" x14ac:dyDescent="0.2">
      <c r="A4" s="237" t="s">
        <v>228</v>
      </c>
      <c r="B4" s="245" t="str">
        <f>'Hidden data'!B96</f>
        <v>Cooperation and coordination</v>
      </c>
      <c r="C4" s="258" t="str">
        <f>'Hidden data'!C96</f>
        <v>Other</v>
      </c>
      <c r="D4" s="245" t="str">
        <f>'Hidden data'!D96</f>
        <v/>
      </c>
      <c r="E4" s="238">
        <f>'Hidden data'!E96</f>
        <v>0</v>
      </c>
      <c r="F4" s="239" t="str">
        <f>'Hidden data'!F96</f>
        <v/>
      </c>
      <c r="G4" s="238">
        <f>'Hidden data'!G96</f>
        <v>0</v>
      </c>
      <c r="H4" s="239" t="str">
        <f>'Hidden data'!H96</f>
        <v xml:space="preserve"> </v>
      </c>
      <c r="I4" s="238">
        <f>'Hidden data'!I96</f>
        <v>0</v>
      </c>
      <c r="J4" s="239" t="str">
        <f>'Hidden data'!J96</f>
        <v/>
      </c>
      <c r="K4" s="240">
        <f>'Hidden data'!K96</f>
        <v>0</v>
      </c>
      <c r="N4" s="77"/>
    </row>
    <row r="5" spans="1:14" ht="60" customHeight="1" x14ac:dyDescent="0.2">
      <c r="A5" s="237" t="s">
        <v>197</v>
      </c>
      <c r="B5" s="245" t="str">
        <f>'Hidden data'!B97</f>
        <v/>
      </c>
      <c r="C5" s="258" t="str">
        <f>'Hidden data'!C97</f>
        <v/>
      </c>
      <c r="D5" s="245" t="str">
        <f>'Hidden data'!D97</f>
        <v/>
      </c>
      <c r="E5" s="238">
        <f>'Hidden data'!E97</f>
        <v>0</v>
      </c>
      <c r="F5" s="239" t="str">
        <f>'Hidden data'!F97</f>
        <v/>
      </c>
      <c r="G5" s="238">
        <f>'Hidden data'!G97</f>
        <v>0</v>
      </c>
      <c r="H5" s="239" t="str">
        <f>'Hidden data'!H97</f>
        <v xml:space="preserve"> </v>
      </c>
      <c r="I5" s="238">
        <f>'Hidden data'!I97</f>
        <v>0</v>
      </c>
      <c r="J5" s="239" t="str">
        <f>'Hidden data'!J97</f>
        <v/>
      </c>
      <c r="K5" s="240">
        <f>'Hidden data'!K97</f>
        <v>0</v>
      </c>
      <c r="M5" s="64"/>
    </row>
    <row r="6" spans="1:14" ht="60" customHeight="1" x14ac:dyDescent="0.2">
      <c r="A6" s="237" t="s">
        <v>198</v>
      </c>
      <c r="B6" s="245" t="str">
        <f>'Hidden data'!B98</f>
        <v/>
      </c>
      <c r="C6" s="258" t="str">
        <f>'Hidden data'!C98</f>
        <v/>
      </c>
      <c r="D6" s="245" t="str">
        <f>'Hidden data'!D98</f>
        <v/>
      </c>
      <c r="E6" s="238">
        <f>'Hidden data'!E98</f>
        <v>0</v>
      </c>
      <c r="F6" s="239" t="str">
        <f>'Hidden data'!F98</f>
        <v/>
      </c>
      <c r="G6" s="238">
        <f>'Hidden data'!G98</f>
        <v>0</v>
      </c>
      <c r="H6" s="239" t="str">
        <f>'Hidden data'!H98</f>
        <v xml:space="preserve"> </v>
      </c>
      <c r="I6" s="238">
        <f>'Hidden data'!I98</f>
        <v>0</v>
      </c>
      <c r="J6" s="239" t="str">
        <f>'Hidden data'!J98</f>
        <v/>
      </c>
      <c r="K6" s="240">
        <f>'Hidden data'!K98</f>
        <v>0</v>
      </c>
      <c r="M6" s="64"/>
    </row>
    <row r="7" spans="1:14" ht="60" customHeight="1" x14ac:dyDescent="0.2">
      <c r="A7" s="237" t="s">
        <v>199</v>
      </c>
      <c r="B7" s="245" t="str">
        <f>'Hidden data'!B99</f>
        <v/>
      </c>
      <c r="C7" s="258" t="str">
        <f>'Hidden data'!C99</f>
        <v/>
      </c>
      <c r="D7" s="245" t="str">
        <f>'Hidden data'!D99</f>
        <v/>
      </c>
      <c r="E7" s="238">
        <f>'Hidden data'!E99</f>
        <v>0</v>
      </c>
      <c r="F7" s="239" t="str">
        <f>'Hidden data'!F99</f>
        <v/>
      </c>
      <c r="G7" s="238">
        <f>'Hidden data'!G99</f>
        <v>0</v>
      </c>
      <c r="H7" s="239" t="str">
        <f>'Hidden data'!H99</f>
        <v xml:space="preserve"> </v>
      </c>
      <c r="I7" s="238">
        <f>'Hidden data'!I99</f>
        <v>0</v>
      </c>
      <c r="J7" s="239" t="str">
        <f>'Hidden data'!J99</f>
        <v/>
      </c>
      <c r="K7" s="240">
        <f>'Hidden data'!K99</f>
        <v>0</v>
      </c>
    </row>
    <row r="8" spans="1:14" ht="60" customHeight="1" x14ac:dyDescent="0.2">
      <c r="A8" s="237" t="s">
        <v>200</v>
      </c>
      <c r="B8" s="245" t="str">
        <f>'Hidden data'!B100</f>
        <v/>
      </c>
      <c r="C8" s="258" t="str">
        <f>'Hidden data'!C100</f>
        <v/>
      </c>
      <c r="D8" s="245" t="str">
        <f>'Hidden data'!D100</f>
        <v/>
      </c>
      <c r="E8" s="238">
        <f>'Hidden data'!E100</f>
        <v>0</v>
      </c>
      <c r="F8" s="239" t="str">
        <f>'Hidden data'!F100</f>
        <v/>
      </c>
      <c r="G8" s="238">
        <f>'Hidden data'!G100</f>
        <v>0</v>
      </c>
      <c r="H8" s="239" t="str">
        <f>'Hidden data'!H100</f>
        <v xml:space="preserve"> </v>
      </c>
      <c r="I8" s="238">
        <f>'Hidden data'!I100</f>
        <v>0</v>
      </c>
      <c r="J8" s="239" t="str">
        <f>'Hidden data'!J100</f>
        <v/>
      </c>
      <c r="K8" s="240">
        <f>'Hidden data'!K100</f>
        <v>0</v>
      </c>
    </row>
    <row r="9" spans="1:14" ht="60" customHeight="1" x14ac:dyDescent="0.2">
      <c r="A9" s="237" t="s">
        <v>201</v>
      </c>
      <c r="B9" s="245" t="str">
        <f>'Hidden data'!B101</f>
        <v/>
      </c>
      <c r="C9" s="258" t="str">
        <f>'Hidden data'!C101</f>
        <v/>
      </c>
      <c r="D9" s="245" t="str">
        <f>'Hidden data'!D101</f>
        <v/>
      </c>
      <c r="E9" s="238">
        <f>'Hidden data'!E101</f>
        <v>0</v>
      </c>
      <c r="F9" s="239" t="str">
        <f>'Hidden data'!F101</f>
        <v/>
      </c>
      <c r="G9" s="238">
        <f>'Hidden data'!G101</f>
        <v>0</v>
      </c>
      <c r="H9" s="239" t="str">
        <f>'Hidden data'!H101</f>
        <v xml:space="preserve"> </v>
      </c>
      <c r="I9" s="238">
        <f>'Hidden data'!I101</f>
        <v>0</v>
      </c>
      <c r="J9" s="239" t="str">
        <f>'Hidden data'!J101</f>
        <v/>
      </c>
      <c r="K9" s="240">
        <f>'Hidden data'!K101</f>
        <v>0</v>
      </c>
    </row>
    <row r="10" spans="1:14" ht="60" customHeight="1" x14ac:dyDescent="0.2">
      <c r="A10" s="237" t="s">
        <v>202</v>
      </c>
      <c r="B10" s="245" t="str">
        <f>'Hidden data'!B102</f>
        <v/>
      </c>
      <c r="C10" s="258" t="str">
        <f>'Hidden data'!C102</f>
        <v/>
      </c>
      <c r="D10" s="245" t="str">
        <f>'Hidden data'!D102</f>
        <v/>
      </c>
      <c r="E10" s="238">
        <f>'Hidden data'!E102</f>
        <v>0</v>
      </c>
      <c r="F10" s="239" t="str">
        <f>'Hidden data'!F102</f>
        <v/>
      </c>
      <c r="G10" s="238">
        <f>'Hidden data'!G102</f>
        <v>0</v>
      </c>
      <c r="H10" s="239" t="str">
        <f>'Hidden data'!H102</f>
        <v xml:space="preserve"> </v>
      </c>
      <c r="I10" s="238">
        <f>'Hidden data'!I102</f>
        <v>0</v>
      </c>
      <c r="J10" s="239" t="str">
        <f>'Hidden data'!J102</f>
        <v/>
      </c>
      <c r="K10" s="240">
        <f>'Hidden data'!K102</f>
        <v>0</v>
      </c>
    </row>
    <row r="11" spans="1:14" ht="60" customHeight="1" thickBot="1" x14ac:dyDescent="0.25">
      <c r="A11" s="241" t="s">
        <v>203</v>
      </c>
      <c r="B11" s="246" t="str">
        <f>'Hidden data'!B103</f>
        <v/>
      </c>
      <c r="C11" s="259" t="str">
        <f>'Hidden data'!C103</f>
        <v/>
      </c>
      <c r="D11" s="246" t="str">
        <f>'Hidden data'!D103</f>
        <v/>
      </c>
      <c r="E11" s="242">
        <f>'Hidden data'!E103</f>
        <v>0</v>
      </c>
      <c r="F11" s="243" t="str">
        <f>'Hidden data'!F103</f>
        <v/>
      </c>
      <c r="G11" s="242">
        <f>'Hidden data'!G103</f>
        <v>0</v>
      </c>
      <c r="H11" s="243" t="str">
        <f>'Hidden data'!H103</f>
        <v xml:space="preserve"> </v>
      </c>
      <c r="I11" s="242">
        <f>'Hidden data'!I103</f>
        <v>0</v>
      </c>
      <c r="J11" s="243" t="str">
        <f>'Hidden data'!J103</f>
        <v/>
      </c>
      <c r="K11" s="244">
        <f>'Hidden data'!K103</f>
        <v>0</v>
      </c>
    </row>
    <row r="12" spans="1:14" ht="8.1" customHeight="1" thickBot="1" x14ac:dyDescent="0.25">
      <c r="A12" s="328"/>
      <c r="B12" s="328"/>
      <c r="C12" s="328"/>
      <c r="D12" s="328"/>
      <c r="E12" s="328"/>
      <c r="F12" s="328"/>
      <c r="G12" s="328"/>
      <c r="H12" s="328"/>
      <c r="I12" s="328"/>
      <c r="J12" s="328"/>
      <c r="K12" s="328"/>
    </row>
    <row r="13" spans="1:14" ht="30" customHeight="1" thickBot="1" x14ac:dyDescent="0.25">
      <c r="A13" s="186"/>
      <c r="B13" s="128"/>
      <c r="C13" s="128"/>
      <c r="D13" s="187" t="s">
        <v>74</v>
      </c>
      <c r="E13" s="180">
        <f>'Hidden data'!E104</f>
        <v>0</v>
      </c>
      <c r="F13" s="181" t="str">
        <f>'Hidden data'!F104</f>
        <v/>
      </c>
      <c r="G13" s="180">
        <f>'Hidden data'!G104</f>
        <v>0</v>
      </c>
      <c r="H13" s="181" t="str">
        <f>'Hidden data'!H104</f>
        <v/>
      </c>
      <c r="I13" s="180">
        <f>'Hidden data'!I104</f>
        <v>0</v>
      </c>
      <c r="J13" s="181" t="str">
        <f>'Hidden data'!J104</f>
        <v/>
      </c>
      <c r="K13" s="182">
        <f>'Hidden data'!K104</f>
        <v>0</v>
      </c>
    </row>
  </sheetData>
  <sheetProtection password="C721" sheet="1" objects="1" scenarios="1" selectLockedCells="1"/>
  <mergeCells count="3">
    <mergeCell ref="A2:K2"/>
    <mergeCell ref="A12:K12"/>
    <mergeCell ref="M1:M2"/>
  </mergeCells>
  <pageMargins left="0.7" right="0.7" top="0.75" bottom="0.75" header="0.3" footer="0.3"/>
  <pageSetup paperSize="9"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
    <pageSetUpPr fitToPage="1"/>
  </sheetPr>
  <dimension ref="A1:K75"/>
  <sheetViews>
    <sheetView showGridLines="0" zoomScale="115" zoomScaleNormal="115" workbookViewId="0">
      <selection activeCell="A4" sqref="A4:I4"/>
    </sheetView>
  </sheetViews>
  <sheetFormatPr defaultRowHeight="12.75" x14ac:dyDescent="0.2"/>
  <cols>
    <col min="1" max="4" width="10.7109375" style="66" customWidth="1"/>
    <col min="5" max="5" width="1.7109375" style="66" customWidth="1"/>
    <col min="6" max="9" width="10.7109375" style="66" customWidth="1"/>
    <col min="10" max="10" width="1.7109375" style="66" customWidth="1"/>
    <col min="11" max="11" width="40.7109375" style="124" customWidth="1"/>
    <col min="12" max="16384" width="9.140625" style="66"/>
  </cols>
  <sheetData>
    <row r="1" spans="1:11" s="69" customFormat="1" ht="27" customHeight="1" thickBot="1" x14ac:dyDescent="0.25">
      <c r="A1" s="55" t="s">
        <v>176</v>
      </c>
      <c r="B1" s="55"/>
      <c r="C1" s="55"/>
      <c r="D1" s="55"/>
      <c r="E1" s="55"/>
      <c r="F1" s="55"/>
      <c r="G1" s="55"/>
      <c r="H1" s="55"/>
      <c r="I1" s="56" t="str">
        <f>'Hidden data'!D47</f>
        <v xml:space="preserve">LB-CCP - </v>
      </c>
      <c r="K1" s="203" t="s">
        <v>338</v>
      </c>
    </row>
    <row r="2" spans="1:11" ht="8.1" customHeight="1" thickBot="1" x14ac:dyDescent="0.25">
      <c r="A2" s="20"/>
      <c r="B2" s="20"/>
      <c r="C2" s="20"/>
      <c r="D2" s="20"/>
      <c r="E2" s="20"/>
      <c r="F2" s="20"/>
      <c r="G2" s="20"/>
      <c r="H2" s="20"/>
      <c r="I2" s="20"/>
    </row>
    <row r="3" spans="1:11" ht="20.100000000000001" customHeight="1" thickBot="1" x14ac:dyDescent="0.25">
      <c r="A3" s="78" t="s">
        <v>122</v>
      </c>
      <c r="B3" s="79"/>
      <c r="C3" s="79"/>
      <c r="D3" s="79"/>
      <c r="E3" s="79"/>
      <c r="F3" s="79"/>
      <c r="G3" s="79"/>
      <c r="H3" s="79"/>
      <c r="I3" s="80" t="str">
        <f>CONCATENATE(LEN(A4),"/","150")</f>
        <v>0/150</v>
      </c>
      <c r="K3" s="281" t="s">
        <v>342</v>
      </c>
    </row>
    <row r="4" spans="1:11" ht="20.100000000000001" customHeight="1" thickBot="1" x14ac:dyDescent="0.25">
      <c r="A4" s="330"/>
      <c r="B4" s="330"/>
      <c r="C4" s="330"/>
      <c r="D4" s="330"/>
      <c r="E4" s="330"/>
      <c r="F4" s="330"/>
      <c r="G4" s="330"/>
      <c r="H4" s="330"/>
      <c r="I4" s="330"/>
      <c r="K4" s="281"/>
    </row>
    <row r="5" spans="1:11" ht="20.100000000000001" customHeight="1" thickBot="1" x14ac:dyDescent="0.25">
      <c r="A5" s="81" t="s">
        <v>75</v>
      </c>
      <c r="B5" s="82"/>
      <c r="C5" s="82"/>
      <c r="D5" s="83" t="str">
        <f>CONCATENATE(LEN(A6),"/","10")</f>
        <v>0/10</v>
      </c>
      <c r="F5" s="81" t="s">
        <v>114</v>
      </c>
      <c r="G5" s="82"/>
      <c r="H5" s="82"/>
      <c r="I5" s="84"/>
      <c r="K5" s="281"/>
    </row>
    <row r="6" spans="1:11" ht="20.100000000000001" customHeight="1" thickBot="1" x14ac:dyDescent="0.25">
      <c r="A6" s="330"/>
      <c r="B6" s="330"/>
      <c r="C6" s="330"/>
      <c r="D6" s="330"/>
      <c r="F6" s="86"/>
      <c r="G6" s="330"/>
      <c r="H6" s="330"/>
      <c r="I6" s="330"/>
      <c r="K6" s="281"/>
    </row>
    <row r="7" spans="1:11" ht="8.1" customHeight="1" thickBot="1" x14ac:dyDescent="0.25">
      <c r="A7" s="20"/>
      <c r="B7" s="20"/>
      <c r="C7" s="20"/>
      <c r="D7" s="20"/>
      <c r="E7" s="20"/>
      <c r="F7" s="20"/>
      <c r="G7" s="20"/>
      <c r="H7" s="20"/>
      <c r="I7" s="20"/>
      <c r="K7" s="281"/>
    </row>
    <row r="8" spans="1:11" ht="20.100000000000001" customHeight="1" thickBot="1" x14ac:dyDescent="0.25">
      <c r="A8" s="78" t="s">
        <v>150</v>
      </c>
      <c r="B8" s="79"/>
      <c r="C8" s="79"/>
      <c r="D8" s="79"/>
      <c r="E8" s="79"/>
      <c r="F8" s="79"/>
      <c r="G8" s="79"/>
      <c r="H8" s="79"/>
      <c r="I8" s="85"/>
      <c r="K8" s="281"/>
    </row>
    <row r="9" spans="1:11" s="26" customFormat="1" ht="15" customHeight="1" thickBot="1" x14ac:dyDescent="0.25">
      <c r="A9" s="61" t="s">
        <v>0</v>
      </c>
      <c r="B9" s="62"/>
      <c r="C9" s="62"/>
      <c r="D9" s="63"/>
      <c r="F9" s="61" t="s">
        <v>2</v>
      </c>
      <c r="G9" s="62"/>
      <c r="H9" s="62"/>
      <c r="I9" s="63"/>
      <c r="K9" s="202"/>
    </row>
    <row r="10" spans="1:11" ht="20.100000000000001" customHeight="1" x14ac:dyDescent="0.2">
      <c r="A10" s="331"/>
      <c r="B10" s="331"/>
      <c r="C10" s="331"/>
      <c r="D10" s="331"/>
      <c r="F10" s="331"/>
      <c r="G10" s="331"/>
      <c r="H10" s="331"/>
      <c r="I10" s="331"/>
      <c r="K10" s="346" t="s">
        <v>343</v>
      </c>
    </row>
    <row r="11" spans="1:11" ht="15" customHeight="1" x14ac:dyDescent="0.2">
      <c r="A11" s="61" t="s">
        <v>3</v>
      </c>
      <c r="B11" s="62"/>
      <c r="C11" s="62"/>
      <c r="D11" s="63"/>
      <c r="F11" s="23" t="s">
        <v>1</v>
      </c>
      <c r="G11" s="24"/>
      <c r="H11" s="24"/>
      <c r="I11" s="25"/>
      <c r="K11" s="347"/>
    </row>
    <row r="12" spans="1:11" ht="20.100000000000001" customHeight="1" x14ac:dyDescent="0.2">
      <c r="A12" s="330"/>
      <c r="B12" s="330"/>
      <c r="C12" s="330"/>
      <c r="D12" s="330"/>
      <c r="F12" s="330"/>
      <c r="G12" s="330"/>
      <c r="H12" s="330"/>
      <c r="I12" s="330"/>
      <c r="K12" s="347"/>
    </row>
    <row r="13" spans="1:11" ht="15" customHeight="1" x14ac:dyDescent="0.2">
      <c r="A13" s="23" t="s">
        <v>113</v>
      </c>
      <c r="B13" s="24"/>
      <c r="C13" s="24"/>
      <c r="D13" s="25"/>
      <c r="F13" s="27" t="s">
        <v>137</v>
      </c>
      <c r="G13" s="28"/>
      <c r="H13" s="28"/>
      <c r="I13" s="29"/>
      <c r="K13" s="347"/>
    </row>
    <row r="14" spans="1:11" ht="20.100000000000001" customHeight="1" thickBot="1" x14ac:dyDescent="0.25">
      <c r="A14" s="330"/>
      <c r="B14" s="330"/>
      <c r="C14" s="330"/>
      <c r="D14" s="330"/>
      <c r="F14" s="335"/>
      <c r="G14" s="330"/>
      <c r="H14" s="330"/>
      <c r="I14" s="330"/>
      <c r="K14" s="348"/>
    </row>
    <row r="15" spans="1:11" ht="8.1" customHeight="1" thickBot="1" x14ac:dyDescent="0.25"/>
    <row r="16" spans="1:11" ht="20.100000000000001" customHeight="1" x14ac:dyDescent="0.2">
      <c r="A16" s="81" t="s">
        <v>24</v>
      </c>
      <c r="B16" s="82"/>
      <c r="C16" s="82"/>
      <c r="D16" s="84"/>
      <c r="F16" s="81" t="s">
        <v>84</v>
      </c>
      <c r="G16" s="82"/>
      <c r="H16" s="82"/>
      <c r="I16" s="84"/>
      <c r="K16" s="346" t="s">
        <v>341</v>
      </c>
    </row>
    <row r="17" spans="1:11" ht="30" customHeight="1" x14ac:dyDescent="0.2">
      <c r="A17" s="338"/>
      <c r="B17" s="339"/>
      <c r="C17" s="339"/>
      <c r="D17" s="340"/>
      <c r="F17" s="345"/>
      <c r="G17" s="339"/>
      <c r="H17" s="339"/>
      <c r="I17" s="340"/>
      <c r="K17" s="347"/>
    </row>
    <row r="18" spans="1:11" ht="8.1" customHeight="1" x14ac:dyDescent="0.2">
      <c r="A18" s="20"/>
      <c r="B18" s="20"/>
      <c r="C18" s="20"/>
      <c r="D18" s="20"/>
      <c r="E18" s="20"/>
      <c r="F18" s="20"/>
      <c r="G18" s="20"/>
      <c r="H18" s="20"/>
      <c r="I18" s="20"/>
      <c r="K18" s="347"/>
    </row>
    <row r="19" spans="1:11" ht="20.100000000000001" customHeight="1" x14ac:dyDescent="0.2">
      <c r="A19" s="78" t="s">
        <v>348</v>
      </c>
      <c r="B19" s="79"/>
      <c r="C19" s="79"/>
      <c r="D19" s="79"/>
      <c r="E19" s="79"/>
      <c r="F19" s="79"/>
      <c r="G19" s="79"/>
      <c r="H19" s="79"/>
      <c r="I19" s="85"/>
      <c r="K19" s="347"/>
    </row>
    <row r="20" spans="1:11" s="26" customFormat="1" ht="15" customHeight="1" x14ac:dyDescent="0.2">
      <c r="A20" s="23" t="s">
        <v>0</v>
      </c>
      <c r="B20" s="24"/>
      <c r="C20" s="24"/>
      <c r="D20" s="25"/>
      <c r="F20" s="41" t="s">
        <v>1</v>
      </c>
      <c r="G20" s="42"/>
      <c r="H20" s="42"/>
      <c r="I20" s="43"/>
      <c r="K20" s="347"/>
    </row>
    <row r="21" spans="1:11" ht="20.100000000000001" customHeight="1" x14ac:dyDescent="0.2">
      <c r="A21" s="331"/>
      <c r="B21" s="331"/>
      <c r="C21" s="331"/>
      <c r="D21" s="331"/>
      <c r="F21" s="330"/>
      <c r="G21" s="330"/>
      <c r="H21" s="330"/>
      <c r="I21" s="330"/>
      <c r="K21" s="347"/>
    </row>
    <row r="22" spans="1:11" ht="15" customHeight="1" thickBot="1" x14ac:dyDescent="0.25">
      <c r="A22" s="23" t="s">
        <v>3</v>
      </c>
      <c r="B22" s="24"/>
      <c r="C22" s="24"/>
      <c r="D22" s="25"/>
      <c r="F22" s="23" t="s">
        <v>113</v>
      </c>
      <c r="G22" s="24"/>
      <c r="H22" s="24"/>
      <c r="I22" s="25"/>
      <c r="K22" s="348"/>
    </row>
    <row r="23" spans="1:11" ht="20.100000000000001" customHeight="1" x14ac:dyDescent="0.2">
      <c r="A23" s="330"/>
      <c r="B23" s="330"/>
      <c r="C23" s="330"/>
      <c r="D23" s="330"/>
      <c r="F23" s="330"/>
      <c r="G23" s="330"/>
      <c r="H23" s="330"/>
      <c r="I23" s="330"/>
    </row>
    <row r="24" spans="1:11" ht="8.1" customHeight="1" thickBot="1" x14ac:dyDescent="0.25"/>
    <row r="25" spans="1:11" ht="20.100000000000001" customHeight="1" x14ac:dyDescent="0.2">
      <c r="A25" s="78" t="s">
        <v>4</v>
      </c>
      <c r="B25" s="79"/>
      <c r="C25" s="79"/>
      <c r="D25" s="79"/>
      <c r="E25" s="79"/>
      <c r="F25" s="79"/>
      <c r="G25" s="79"/>
      <c r="H25" s="79"/>
      <c r="I25" s="85"/>
      <c r="K25" s="346" t="s">
        <v>349</v>
      </c>
    </row>
    <row r="26" spans="1:11" ht="15" customHeight="1" x14ac:dyDescent="0.2">
      <c r="A26" s="52" t="s">
        <v>72</v>
      </c>
      <c r="B26" s="23" t="s">
        <v>151</v>
      </c>
      <c r="C26" s="24"/>
      <c r="D26" s="25"/>
      <c r="F26" s="23" t="s">
        <v>71</v>
      </c>
      <c r="G26" s="24"/>
      <c r="H26" s="24"/>
      <c r="I26" s="25"/>
      <c r="K26" s="347"/>
    </row>
    <row r="27" spans="1:11" ht="20.100000000000001" customHeight="1" x14ac:dyDescent="0.2">
      <c r="A27" s="86"/>
      <c r="B27" s="330"/>
      <c r="C27" s="330"/>
      <c r="D27" s="330"/>
      <c r="F27" s="330"/>
      <c r="G27" s="330"/>
      <c r="H27" s="330"/>
      <c r="I27" s="330"/>
      <c r="K27" s="347"/>
    </row>
    <row r="28" spans="1:11" s="30" customFormat="1" ht="15" customHeight="1" x14ac:dyDescent="0.2">
      <c r="A28" s="23" t="s">
        <v>387</v>
      </c>
      <c r="B28" s="24"/>
      <c r="C28" s="24"/>
      <c r="D28" s="25"/>
      <c r="F28" s="23" t="s">
        <v>5</v>
      </c>
      <c r="G28" s="24"/>
      <c r="H28" s="24"/>
      <c r="I28" s="25"/>
      <c r="K28" s="347"/>
    </row>
    <row r="29" spans="1:11" ht="20.100000000000001" customHeight="1" thickBot="1" x14ac:dyDescent="0.25">
      <c r="A29" s="330"/>
      <c r="B29" s="330"/>
      <c r="C29" s="330"/>
      <c r="D29" s="330"/>
      <c r="F29" s="332"/>
      <c r="G29" s="333"/>
      <c r="H29" s="333"/>
      <c r="I29" s="334"/>
      <c r="K29" s="348"/>
    </row>
    <row r="30" spans="1:11" ht="8.1" customHeight="1" thickBot="1" x14ac:dyDescent="0.25"/>
    <row r="31" spans="1:11" ht="20.100000000000001" customHeight="1" thickBot="1" x14ac:dyDescent="0.25">
      <c r="A31" s="78" t="s">
        <v>136</v>
      </c>
      <c r="B31" s="79"/>
      <c r="C31" s="79"/>
      <c r="D31" s="79"/>
      <c r="E31" s="79"/>
      <c r="F31" s="79"/>
      <c r="G31" s="79"/>
      <c r="H31" s="336" t="str">
        <f>CONCATENATE(LEN(A32),"/","1000")</f>
        <v>0/1000</v>
      </c>
      <c r="I31" s="337"/>
      <c r="K31" s="281" t="s">
        <v>344</v>
      </c>
    </row>
    <row r="32" spans="1:11" s="31" customFormat="1" ht="129.94999999999999" customHeight="1" thickBot="1" x14ac:dyDescent="0.25">
      <c r="A32" s="329"/>
      <c r="B32" s="329"/>
      <c r="C32" s="329"/>
      <c r="D32" s="329"/>
      <c r="E32" s="329"/>
      <c r="F32" s="329"/>
      <c r="G32" s="329"/>
      <c r="H32" s="329"/>
      <c r="I32" s="329"/>
      <c r="K32" s="281"/>
    </row>
    <row r="33" spans="1:11" ht="8.1" customHeight="1" thickBot="1" x14ac:dyDescent="0.25">
      <c r="K33" s="64"/>
    </row>
    <row r="34" spans="1:11" ht="20.100000000000001" customHeight="1" thickBot="1" x14ac:dyDescent="0.25">
      <c r="A34" s="78" t="s">
        <v>112</v>
      </c>
      <c r="B34" s="79"/>
      <c r="C34" s="79"/>
      <c r="D34" s="79"/>
      <c r="E34" s="79"/>
      <c r="F34" s="79"/>
      <c r="G34" s="79"/>
      <c r="H34" s="79"/>
      <c r="I34" s="85"/>
      <c r="K34" s="281" t="s">
        <v>339</v>
      </c>
    </row>
    <row r="35" spans="1:11" ht="20.100000000000001" customHeight="1" thickBot="1" x14ac:dyDescent="0.25">
      <c r="A35" s="341" t="s">
        <v>6</v>
      </c>
      <c r="B35" s="341"/>
      <c r="C35" s="341"/>
      <c r="D35" s="330"/>
      <c r="E35" s="330"/>
      <c r="F35" s="330"/>
      <c r="G35" s="330"/>
      <c r="H35" s="330"/>
      <c r="I35" s="330"/>
      <c r="K35" s="281"/>
    </row>
    <row r="36" spans="1:11" ht="20.100000000000001" customHeight="1" thickBot="1" x14ac:dyDescent="0.25">
      <c r="A36" s="341" t="s">
        <v>34</v>
      </c>
      <c r="B36" s="341"/>
      <c r="C36" s="341"/>
      <c r="D36" s="330"/>
      <c r="E36" s="330"/>
      <c r="F36" s="330"/>
      <c r="G36" s="330"/>
      <c r="H36" s="330"/>
      <c r="I36" s="330"/>
      <c r="K36" s="281"/>
    </row>
    <row r="37" spans="1:11" ht="20.100000000000001" customHeight="1" thickBot="1" x14ac:dyDescent="0.25">
      <c r="A37" s="341" t="s">
        <v>7</v>
      </c>
      <c r="B37" s="341"/>
      <c r="C37" s="341"/>
      <c r="D37" s="330"/>
      <c r="E37" s="330"/>
      <c r="F37" s="330"/>
      <c r="G37" s="330"/>
      <c r="H37" s="330"/>
      <c r="I37" s="330"/>
      <c r="K37" s="281"/>
    </row>
    <row r="38" spans="1:11" ht="20.100000000000001" customHeight="1" thickBot="1" x14ac:dyDescent="0.25">
      <c r="A38" s="341" t="s">
        <v>118</v>
      </c>
      <c r="B38" s="341"/>
      <c r="C38" s="341"/>
      <c r="D38" s="342"/>
      <c r="E38" s="330"/>
      <c r="F38" s="330"/>
      <c r="G38" s="330"/>
      <c r="H38" s="330"/>
      <c r="I38" s="330"/>
      <c r="K38" s="281"/>
    </row>
    <row r="39" spans="1:11" ht="20.100000000000001" customHeight="1" thickBot="1" x14ac:dyDescent="0.25">
      <c r="A39" s="23" t="s">
        <v>9</v>
      </c>
      <c r="B39" s="24"/>
      <c r="C39" s="24"/>
      <c r="D39" s="24"/>
      <c r="E39" s="24"/>
      <c r="F39" s="24"/>
      <c r="G39" s="24"/>
      <c r="H39" s="343" t="str">
        <f>CONCATENATE(LEN(A40),"/","1000")</f>
        <v>0/1000</v>
      </c>
      <c r="I39" s="344"/>
      <c r="K39" s="202"/>
    </row>
    <row r="40" spans="1:11" ht="129.94999999999999" customHeight="1" thickBot="1" x14ac:dyDescent="0.25">
      <c r="A40" s="329"/>
      <c r="B40" s="329"/>
      <c r="C40" s="329"/>
      <c r="D40" s="329"/>
      <c r="E40" s="329"/>
      <c r="F40" s="329"/>
      <c r="G40" s="329"/>
      <c r="H40" s="329"/>
      <c r="I40" s="329"/>
      <c r="K40" s="205" t="s">
        <v>340</v>
      </c>
    </row>
    <row r="41" spans="1:11" x14ac:dyDescent="0.2">
      <c r="K41" s="204"/>
    </row>
    <row r="42" spans="1:11" x14ac:dyDescent="0.2">
      <c r="K42" s="202"/>
    </row>
    <row r="43" spans="1:11" x14ac:dyDescent="0.2">
      <c r="K43" s="202"/>
    </row>
    <row r="44" spans="1:11" x14ac:dyDescent="0.2">
      <c r="K44" s="202"/>
    </row>
    <row r="45" spans="1:11" x14ac:dyDescent="0.2">
      <c r="K45" s="202"/>
    </row>
    <row r="46" spans="1:11" x14ac:dyDescent="0.2">
      <c r="K46" s="202"/>
    </row>
    <row r="47" spans="1:11" x14ac:dyDescent="0.2">
      <c r="K47" s="202"/>
    </row>
    <row r="48" spans="1:11" x14ac:dyDescent="0.2">
      <c r="K48" s="202"/>
    </row>
    <row r="49" spans="11:11" x14ac:dyDescent="0.2">
      <c r="K49" s="202"/>
    </row>
    <row r="50" spans="11:11" x14ac:dyDescent="0.2">
      <c r="K50" s="202"/>
    </row>
    <row r="51" spans="11:11" x14ac:dyDescent="0.2">
      <c r="K51" s="202"/>
    </row>
    <row r="52" spans="11:11" x14ac:dyDescent="0.2">
      <c r="K52" s="202"/>
    </row>
    <row r="53" spans="11:11" x14ac:dyDescent="0.2">
      <c r="K53" s="202"/>
    </row>
    <row r="54" spans="11:11" x14ac:dyDescent="0.2">
      <c r="K54" s="202"/>
    </row>
    <row r="55" spans="11:11" x14ac:dyDescent="0.2">
      <c r="K55" s="202"/>
    </row>
    <row r="56" spans="11:11" x14ac:dyDescent="0.2">
      <c r="K56" s="202"/>
    </row>
    <row r="57" spans="11:11" x14ac:dyDescent="0.2">
      <c r="K57" s="202"/>
    </row>
    <row r="58" spans="11:11" x14ac:dyDescent="0.2">
      <c r="K58" s="202"/>
    </row>
    <row r="59" spans="11:11" x14ac:dyDescent="0.2">
      <c r="K59" s="202"/>
    </row>
    <row r="60" spans="11:11" x14ac:dyDescent="0.2">
      <c r="K60" s="202"/>
    </row>
    <row r="61" spans="11:11" x14ac:dyDescent="0.2">
      <c r="K61" s="202"/>
    </row>
    <row r="62" spans="11:11" x14ac:dyDescent="0.2">
      <c r="K62" s="202"/>
    </row>
    <row r="63" spans="11:11" x14ac:dyDescent="0.2">
      <c r="K63" s="202"/>
    </row>
    <row r="64" spans="11:11" x14ac:dyDescent="0.2">
      <c r="K64" s="202"/>
    </row>
    <row r="65" spans="11:11" x14ac:dyDescent="0.2">
      <c r="K65" s="202"/>
    </row>
    <row r="66" spans="11:11" x14ac:dyDescent="0.2">
      <c r="K66" s="202"/>
    </row>
    <row r="67" spans="11:11" x14ac:dyDescent="0.2">
      <c r="K67" s="202"/>
    </row>
    <row r="68" spans="11:11" x14ac:dyDescent="0.2">
      <c r="K68" s="202"/>
    </row>
    <row r="69" spans="11:11" x14ac:dyDescent="0.2">
      <c r="K69" s="202"/>
    </row>
    <row r="70" spans="11:11" x14ac:dyDescent="0.2">
      <c r="K70" s="202"/>
    </row>
    <row r="71" spans="11:11" x14ac:dyDescent="0.2">
      <c r="K71" s="202"/>
    </row>
    <row r="72" spans="11:11" x14ac:dyDescent="0.2">
      <c r="K72" s="202"/>
    </row>
    <row r="73" spans="11:11" x14ac:dyDescent="0.2">
      <c r="K73" s="202"/>
    </row>
    <row r="74" spans="11:11" x14ac:dyDescent="0.2">
      <c r="K74" s="202"/>
    </row>
    <row r="75" spans="11:11" x14ac:dyDescent="0.2">
      <c r="K75" s="202"/>
    </row>
  </sheetData>
  <sheetProtection password="C721" sheet="1" objects="1" scenarios="1" selectLockedCells="1"/>
  <mergeCells count="37">
    <mergeCell ref="K16:K22"/>
    <mergeCell ref="K25:K29"/>
    <mergeCell ref="K31:K32"/>
    <mergeCell ref="K34:K38"/>
    <mergeCell ref="K3:K8"/>
    <mergeCell ref="K10:K14"/>
    <mergeCell ref="F17:I17"/>
    <mergeCell ref="A21:D21"/>
    <mergeCell ref="F21:I21"/>
    <mergeCell ref="A23:D23"/>
    <mergeCell ref="F23:I23"/>
    <mergeCell ref="A40:I40"/>
    <mergeCell ref="A35:C35"/>
    <mergeCell ref="A36:C36"/>
    <mergeCell ref="A37:C37"/>
    <mergeCell ref="A38:C38"/>
    <mergeCell ref="D35:I35"/>
    <mergeCell ref="D36:I36"/>
    <mergeCell ref="D37:I37"/>
    <mergeCell ref="D38:I38"/>
    <mergeCell ref="H39:I39"/>
    <mergeCell ref="A32:I32"/>
    <mergeCell ref="A4:I4"/>
    <mergeCell ref="A10:D10"/>
    <mergeCell ref="F10:I10"/>
    <mergeCell ref="A29:D29"/>
    <mergeCell ref="F29:I29"/>
    <mergeCell ref="B27:D27"/>
    <mergeCell ref="A6:D6"/>
    <mergeCell ref="G6:I6"/>
    <mergeCell ref="A12:D12"/>
    <mergeCell ref="F12:I12"/>
    <mergeCell ref="A14:D14"/>
    <mergeCell ref="F14:I14"/>
    <mergeCell ref="F27:I27"/>
    <mergeCell ref="H31:I31"/>
    <mergeCell ref="A17:D17"/>
  </mergeCells>
  <conditionalFormatting sqref="A4:I4 A6:D6 F6:I6 A10:D10 F10:I10 A12:D12 F12:I12 A14:D14 F14:I14 A17:D17 F17:I17 A21:D21 F21:I21 A23:D23 F23:I23 A27:D27 F27:I27 A29:D29 F29:I29 A32:I32 D35:I38 A40:I40">
    <cfRule type="notContainsBlanks" dxfId="204" priority="1">
      <formula>LEN(TRIM(A4))&gt;0</formula>
    </cfRule>
  </conditionalFormatting>
  <dataValidations count="10">
    <dataValidation allowBlank="1" errorTitle="County" error="Please choose from the drop down menu." promptTitle="County" prompt="Please choose the county where your organization is registered." sqref="E10:E14 E21:E23"/>
    <dataValidation type="list" allowBlank="1" showInputMessage="1" showErrorMessage="1" errorTitle="Roll down" error="Please choose from the drop down menu." sqref="A10:D10 A21:D21">
      <formula1>States</formula1>
    </dataValidation>
    <dataValidation type="list" allowBlank="1" showInputMessage="1" showErrorMessage="1" sqref="A17:D17">
      <formula1>Type</formula1>
    </dataValidation>
    <dataValidation type="textLength" operator="lessThanOrEqual" allowBlank="1" showInputMessage="1" showErrorMessage="1" errorTitle="Character limit!" error="Please see character limit in the right up corner." sqref="A32:I32 A40:I40">
      <formula1>1000</formula1>
    </dataValidation>
    <dataValidation type="textLength" operator="lessThanOrEqual" allowBlank="1" showInputMessage="1" showErrorMessage="1" errorTitle="Character limit!" error="Please type no more than 150 characters." sqref="G6">
      <formula1>150</formula1>
    </dataValidation>
    <dataValidation type="textLength" operator="lessThanOrEqual" allowBlank="1" showInputMessage="1" showErrorMessage="1" errorTitle="Character limit!" error="Please type no more than 10 characters." sqref="A6:D6">
      <formula1>10</formula1>
    </dataValidation>
    <dataValidation type="list" allowBlank="1" errorTitle="Roll down" error="Please choose from the drop down menu." sqref="F10:I10">
      <formula1>INDIRECT(A10)</formula1>
    </dataValidation>
    <dataValidation type="textLength" operator="lessThanOrEqual" allowBlank="1" showInputMessage="1" showErrorMessage="1" error="Please no more than 150 characters!" sqref="A4:I4">
      <formula1>150</formula1>
    </dataValidation>
    <dataValidation type="list" operator="lessThanOrEqual" allowBlank="1" showInputMessage="1" showErrorMessage="1" error="Please roll!" sqref="F6 A27">
      <formula1>PreNL</formula1>
    </dataValidation>
    <dataValidation type="list" allowBlank="1" showInputMessage="1" showErrorMessage="1" sqref="F17:I17">
      <formula1>INDIRECT(IF(A10="Hungary","HUN", IF(A10="Slovakia", "SLK", "")))</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3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
    <pageSetUpPr fitToPage="1"/>
  </sheetPr>
  <dimension ref="A1:N599"/>
  <sheetViews>
    <sheetView showGridLines="0" zoomScale="115" zoomScaleNormal="115" workbookViewId="0">
      <selection activeCell="A5" sqref="A5:I5"/>
    </sheetView>
  </sheetViews>
  <sheetFormatPr defaultRowHeight="12.75" x14ac:dyDescent="0.2"/>
  <cols>
    <col min="1" max="4" width="10.7109375" style="66" customWidth="1"/>
    <col min="5" max="5" width="1.7109375" style="66" customWidth="1"/>
    <col min="6" max="9" width="10.7109375" style="66" customWidth="1"/>
    <col min="10" max="10" width="1.7109375" style="66" customWidth="1"/>
    <col min="11" max="11" width="40.7109375" style="124" customWidth="1"/>
    <col min="12" max="12" width="9.140625" style="66"/>
    <col min="13" max="13" width="10.140625" style="66" bestFit="1" customWidth="1"/>
    <col min="14" max="16384" width="9.140625" style="66"/>
  </cols>
  <sheetData>
    <row r="1" spans="1:11" s="69" customFormat="1" ht="27" customHeight="1" thickBot="1" x14ac:dyDescent="0.25">
      <c r="A1" s="55" t="s">
        <v>175</v>
      </c>
      <c r="B1" s="55"/>
      <c r="C1" s="55"/>
      <c r="D1" s="55"/>
      <c r="E1" s="55"/>
      <c r="F1" s="55"/>
      <c r="G1" s="55"/>
      <c r="H1" s="55"/>
      <c r="I1" s="56"/>
      <c r="K1" s="203" t="s">
        <v>338</v>
      </c>
    </row>
    <row r="2" spans="1:11" ht="8.1" customHeight="1" thickBot="1" x14ac:dyDescent="0.25">
      <c r="A2" s="20"/>
      <c r="B2" s="20"/>
      <c r="C2" s="20"/>
      <c r="D2" s="20"/>
      <c r="E2" s="20"/>
      <c r="F2" s="20"/>
      <c r="G2" s="20"/>
      <c r="H2" s="20"/>
      <c r="I2" s="20"/>
    </row>
    <row r="3" spans="1:11" ht="20.100000000000001" customHeight="1" thickBot="1" x14ac:dyDescent="0.25">
      <c r="A3" s="21" t="s">
        <v>142</v>
      </c>
      <c r="B3" s="22"/>
      <c r="C3" s="22"/>
      <c r="D3" s="22"/>
      <c r="E3" s="22"/>
      <c r="F3" s="22"/>
      <c r="G3" s="22"/>
      <c r="H3" s="349" t="str">
        <f>'Hidden data'!D48</f>
        <v xml:space="preserve">B2 - </v>
      </c>
      <c r="I3" s="350"/>
      <c r="K3" s="281" t="s">
        <v>342</v>
      </c>
    </row>
    <row r="4" spans="1:11" ht="20.100000000000001" customHeight="1" thickBot="1" x14ac:dyDescent="0.25">
      <c r="A4" s="78" t="s">
        <v>122</v>
      </c>
      <c r="B4" s="79"/>
      <c r="C4" s="79"/>
      <c r="D4" s="79"/>
      <c r="E4" s="79"/>
      <c r="F4" s="79"/>
      <c r="G4" s="79"/>
      <c r="H4" s="79"/>
      <c r="I4" s="80" t="str">
        <f>CONCATENATE(LEN(A5),"/","150")</f>
        <v>0/150</v>
      </c>
      <c r="K4" s="281"/>
    </row>
    <row r="5" spans="1:11" ht="20.100000000000001" customHeight="1" thickBot="1" x14ac:dyDescent="0.25">
      <c r="A5" s="330"/>
      <c r="B5" s="330"/>
      <c r="C5" s="330"/>
      <c r="D5" s="330"/>
      <c r="E5" s="330"/>
      <c r="F5" s="330"/>
      <c r="G5" s="330"/>
      <c r="H5" s="330"/>
      <c r="I5" s="330"/>
      <c r="K5" s="281"/>
    </row>
    <row r="6" spans="1:11" ht="20.100000000000001" customHeight="1" thickBot="1" x14ac:dyDescent="0.25">
      <c r="A6" s="81" t="s">
        <v>75</v>
      </c>
      <c r="B6" s="82"/>
      <c r="C6" s="82"/>
      <c r="D6" s="83" t="str">
        <f>CONCATENATE(LEN(A7),"/","10")</f>
        <v>0/10</v>
      </c>
      <c r="F6" s="81" t="s">
        <v>114</v>
      </c>
      <c r="G6" s="82"/>
      <c r="H6" s="82"/>
      <c r="I6" s="84"/>
      <c r="K6" s="281"/>
    </row>
    <row r="7" spans="1:11" ht="19.5" customHeight="1" thickBot="1" x14ac:dyDescent="0.25">
      <c r="A7" s="330"/>
      <c r="B7" s="330"/>
      <c r="C7" s="330"/>
      <c r="D7" s="330"/>
      <c r="F7" s="86"/>
      <c r="G7" s="330"/>
      <c r="H7" s="330"/>
      <c r="I7" s="330"/>
      <c r="K7" s="281"/>
    </row>
    <row r="8" spans="1:11" ht="8.1" customHeight="1" thickBot="1" x14ac:dyDescent="0.25">
      <c r="A8" s="20"/>
      <c r="B8" s="20"/>
      <c r="C8" s="20"/>
      <c r="D8" s="20"/>
      <c r="E8" s="20"/>
      <c r="F8" s="20"/>
      <c r="G8" s="20"/>
      <c r="H8" s="20"/>
      <c r="I8" s="20"/>
      <c r="K8" s="281"/>
    </row>
    <row r="9" spans="1:11" ht="20.100000000000001" customHeight="1" thickBot="1" x14ac:dyDescent="0.25">
      <c r="A9" s="78" t="s">
        <v>150</v>
      </c>
      <c r="B9" s="79"/>
      <c r="C9" s="79"/>
      <c r="D9" s="79"/>
      <c r="E9" s="79"/>
      <c r="F9" s="79"/>
      <c r="G9" s="79"/>
      <c r="H9" s="79"/>
      <c r="I9" s="85"/>
      <c r="K9" s="202"/>
    </row>
    <row r="10" spans="1:11" s="26" customFormat="1" ht="15" customHeight="1" x14ac:dyDescent="0.2">
      <c r="A10" s="23" t="s">
        <v>0</v>
      </c>
      <c r="B10" s="24"/>
      <c r="C10" s="24"/>
      <c r="D10" s="25"/>
      <c r="F10" s="23" t="s">
        <v>2</v>
      </c>
      <c r="G10" s="24"/>
      <c r="H10" s="24"/>
      <c r="I10" s="25"/>
      <c r="K10" s="346" t="s">
        <v>343</v>
      </c>
    </row>
    <row r="11" spans="1:11" ht="20.100000000000001" customHeight="1" x14ac:dyDescent="0.2">
      <c r="A11" s="331"/>
      <c r="B11" s="331"/>
      <c r="C11" s="331"/>
      <c r="D11" s="331"/>
      <c r="F11" s="331"/>
      <c r="G11" s="331"/>
      <c r="H11" s="331"/>
      <c r="I11" s="331"/>
      <c r="K11" s="347"/>
    </row>
    <row r="12" spans="1:11" ht="15" customHeight="1" x14ac:dyDescent="0.2">
      <c r="A12" s="23" t="s">
        <v>3</v>
      </c>
      <c r="B12" s="24"/>
      <c r="C12" s="24"/>
      <c r="D12" s="25"/>
      <c r="F12" s="23" t="s">
        <v>1</v>
      </c>
      <c r="G12" s="24"/>
      <c r="H12" s="24"/>
      <c r="I12" s="25"/>
      <c r="K12" s="347"/>
    </row>
    <row r="13" spans="1:11" ht="20.100000000000001" customHeight="1" x14ac:dyDescent="0.2">
      <c r="A13" s="330"/>
      <c r="B13" s="330"/>
      <c r="C13" s="330"/>
      <c r="D13" s="330"/>
      <c r="F13" s="330"/>
      <c r="G13" s="330"/>
      <c r="H13" s="330"/>
      <c r="I13" s="330"/>
      <c r="K13" s="347"/>
    </row>
    <row r="14" spans="1:11" ht="15" customHeight="1" thickBot="1" x14ac:dyDescent="0.25">
      <c r="A14" s="23" t="s">
        <v>113</v>
      </c>
      <c r="B14" s="24"/>
      <c r="C14" s="24"/>
      <c r="D14" s="25"/>
      <c r="F14" s="27" t="s">
        <v>137</v>
      </c>
      <c r="G14" s="28"/>
      <c r="H14" s="28"/>
      <c r="I14" s="29"/>
      <c r="K14" s="348"/>
    </row>
    <row r="15" spans="1:11" ht="20.100000000000001" customHeight="1" thickBot="1" x14ac:dyDescent="0.25">
      <c r="A15" s="330"/>
      <c r="B15" s="330"/>
      <c r="C15" s="330"/>
      <c r="D15" s="330"/>
      <c r="F15" s="335"/>
      <c r="G15" s="330"/>
      <c r="H15" s="330"/>
      <c r="I15" s="330"/>
    </row>
    <row r="16" spans="1:11" ht="8.1" customHeight="1" thickBot="1" x14ac:dyDescent="0.25">
      <c r="K16" s="281" t="s">
        <v>341</v>
      </c>
    </row>
    <row r="17" spans="1:11" ht="20.100000000000001" customHeight="1" thickBot="1" x14ac:dyDescent="0.25">
      <c r="A17" s="81" t="s">
        <v>24</v>
      </c>
      <c r="B17" s="82"/>
      <c r="C17" s="82"/>
      <c r="D17" s="84"/>
      <c r="F17" s="81" t="s">
        <v>84</v>
      </c>
      <c r="G17" s="82"/>
      <c r="H17" s="82"/>
      <c r="I17" s="84"/>
      <c r="K17" s="281"/>
    </row>
    <row r="18" spans="1:11" ht="30" customHeight="1" thickBot="1" x14ac:dyDescent="0.25">
      <c r="A18" s="345"/>
      <c r="B18" s="345"/>
      <c r="C18" s="345"/>
      <c r="D18" s="345"/>
      <c r="F18" s="345"/>
      <c r="G18" s="345"/>
      <c r="H18" s="345"/>
      <c r="I18" s="345"/>
      <c r="K18" s="281"/>
    </row>
    <row r="19" spans="1:11" s="124" customFormat="1" ht="8.1" customHeight="1" thickBot="1" x14ac:dyDescent="0.25">
      <c r="A19" s="20"/>
      <c r="B19" s="20"/>
      <c r="C19" s="20"/>
      <c r="D19" s="20"/>
      <c r="E19" s="20"/>
      <c r="F19" s="20"/>
      <c r="G19" s="20"/>
      <c r="H19" s="20"/>
      <c r="I19" s="20"/>
      <c r="K19" s="281"/>
    </row>
    <row r="20" spans="1:11" s="124" customFormat="1" ht="20.100000000000001" customHeight="1" thickBot="1" x14ac:dyDescent="0.25">
      <c r="A20" s="78" t="s">
        <v>377</v>
      </c>
      <c r="B20" s="79"/>
      <c r="C20" s="79"/>
      <c r="D20" s="79"/>
      <c r="E20" s="79"/>
      <c r="F20" s="79"/>
      <c r="G20" s="79"/>
      <c r="H20" s="79"/>
      <c r="I20" s="85"/>
      <c r="K20" s="281"/>
    </row>
    <row r="21" spans="1:11" s="26" customFormat="1" ht="15" customHeight="1" thickBot="1" x14ac:dyDescent="0.25">
      <c r="A21" s="121" t="s">
        <v>379</v>
      </c>
      <c r="B21" s="122"/>
      <c r="C21" s="122"/>
      <c r="D21" s="123"/>
      <c r="F21" s="121" t="s">
        <v>382</v>
      </c>
      <c r="G21" s="122"/>
      <c r="H21" s="122"/>
      <c r="I21" s="123"/>
      <c r="K21" s="281"/>
    </row>
    <row r="22" spans="1:11" s="124" customFormat="1" ht="20.100000000000001" customHeight="1" thickBot="1" x14ac:dyDescent="0.25">
      <c r="A22" s="353"/>
      <c r="B22" s="353"/>
      <c r="C22" s="353"/>
      <c r="D22" s="353"/>
      <c r="F22" s="354"/>
      <c r="G22" s="354"/>
      <c r="H22" s="354"/>
      <c r="I22" s="354"/>
      <c r="K22" s="281"/>
    </row>
    <row r="23" spans="1:11" s="124" customFormat="1" ht="15" customHeight="1" x14ac:dyDescent="0.2">
      <c r="A23" s="121" t="s">
        <v>383</v>
      </c>
      <c r="B23" s="122"/>
      <c r="C23" s="122"/>
      <c r="D23" s="123"/>
      <c r="F23" s="121" t="s">
        <v>384</v>
      </c>
      <c r="G23" s="122"/>
      <c r="H23" s="122"/>
      <c r="I23" s="123"/>
      <c r="K23" s="197"/>
    </row>
    <row r="24" spans="1:11" s="124" customFormat="1" ht="20.100000000000001" customHeight="1" x14ac:dyDescent="0.2">
      <c r="A24" s="351"/>
      <c r="B24" s="351"/>
      <c r="C24" s="351"/>
      <c r="D24" s="351"/>
      <c r="F24" s="352"/>
      <c r="G24" s="352"/>
      <c r="H24" s="352"/>
      <c r="I24" s="352"/>
      <c r="K24" s="197"/>
    </row>
    <row r="25" spans="1:11" ht="8.1" customHeight="1" x14ac:dyDescent="0.2">
      <c r="K25" s="197"/>
    </row>
    <row r="26" spans="1:11" s="65" customFormat="1" ht="20.100000000000001" customHeight="1" thickBot="1" x14ac:dyDescent="0.25">
      <c r="A26" s="78" t="s">
        <v>136</v>
      </c>
      <c r="B26" s="79"/>
      <c r="C26" s="79"/>
      <c r="D26" s="79"/>
      <c r="E26" s="79"/>
      <c r="F26" s="79"/>
      <c r="G26" s="79"/>
      <c r="H26" s="79">
        <f>LEN(A27)</f>
        <v>0</v>
      </c>
      <c r="I26" s="85" t="s">
        <v>52</v>
      </c>
      <c r="K26" s="197"/>
    </row>
    <row r="27" spans="1:11" s="31" customFormat="1" ht="129.94999999999999" customHeight="1" thickBot="1" x14ac:dyDescent="0.25">
      <c r="A27" s="329"/>
      <c r="B27" s="329"/>
      <c r="C27" s="329"/>
      <c r="D27" s="329"/>
      <c r="E27" s="329"/>
      <c r="F27" s="329"/>
      <c r="G27" s="329"/>
      <c r="H27" s="329"/>
      <c r="I27" s="329"/>
      <c r="K27" s="205" t="s">
        <v>378</v>
      </c>
    </row>
    <row r="28" spans="1:11" ht="8.1" customHeight="1" thickBot="1" x14ac:dyDescent="0.25">
      <c r="A28" s="20"/>
      <c r="B28" s="20"/>
      <c r="C28" s="20"/>
      <c r="D28" s="20"/>
      <c r="E28" s="20"/>
      <c r="F28" s="20"/>
      <c r="G28" s="20"/>
      <c r="H28" s="20"/>
      <c r="I28" s="20"/>
      <c r="K28" s="64"/>
    </row>
    <row r="29" spans="1:11" ht="20.100000000000001" customHeight="1" thickBot="1" x14ac:dyDescent="0.25">
      <c r="A29" s="21" t="s">
        <v>184</v>
      </c>
      <c r="B29" s="22"/>
      <c r="C29" s="22"/>
      <c r="D29" s="22"/>
      <c r="E29" s="22"/>
      <c r="F29" s="22"/>
      <c r="G29" s="22"/>
      <c r="H29" s="349" t="str">
        <f>'Hidden data'!D49</f>
        <v xml:space="preserve">B3 - </v>
      </c>
      <c r="I29" s="350"/>
      <c r="K29" s="281" t="s">
        <v>339</v>
      </c>
    </row>
    <row r="30" spans="1:11" ht="20.100000000000001" customHeight="1" thickBot="1" x14ac:dyDescent="0.25">
      <c r="A30" s="78" t="s">
        <v>122</v>
      </c>
      <c r="B30" s="79"/>
      <c r="C30" s="79"/>
      <c r="D30" s="79"/>
      <c r="E30" s="79"/>
      <c r="F30" s="79"/>
      <c r="G30" s="79"/>
      <c r="H30" s="79"/>
      <c r="I30" s="80" t="str">
        <f>CONCATENATE(LEN(A31),"/","150")</f>
        <v>0/150</v>
      </c>
      <c r="K30" s="281"/>
    </row>
    <row r="31" spans="1:11" ht="20.100000000000001" customHeight="1" thickBot="1" x14ac:dyDescent="0.25">
      <c r="A31" s="330"/>
      <c r="B31" s="330"/>
      <c r="C31" s="330"/>
      <c r="D31" s="330"/>
      <c r="E31" s="330"/>
      <c r="F31" s="330"/>
      <c r="G31" s="330"/>
      <c r="H31" s="330"/>
      <c r="I31" s="330"/>
      <c r="K31" s="281"/>
    </row>
    <row r="32" spans="1:11" ht="20.100000000000001" customHeight="1" thickBot="1" x14ac:dyDescent="0.25">
      <c r="A32" s="81" t="s">
        <v>75</v>
      </c>
      <c r="B32" s="82"/>
      <c r="C32" s="82"/>
      <c r="D32" s="83" t="str">
        <f>CONCATENATE(LEN(A33),"/","10")</f>
        <v>0/10</v>
      </c>
      <c r="F32" s="81" t="s">
        <v>114</v>
      </c>
      <c r="G32" s="82"/>
      <c r="H32" s="82"/>
      <c r="I32" s="84"/>
      <c r="K32" s="281"/>
    </row>
    <row r="33" spans="1:11" ht="19.5" customHeight="1" thickBot="1" x14ac:dyDescent="0.25">
      <c r="A33" s="330"/>
      <c r="B33" s="330"/>
      <c r="C33" s="330"/>
      <c r="D33" s="330"/>
      <c r="F33" s="86"/>
      <c r="G33" s="330"/>
      <c r="H33" s="330"/>
      <c r="I33" s="330"/>
      <c r="K33" s="281"/>
    </row>
    <row r="34" spans="1:11" ht="8.1" customHeight="1" thickBot="1" x14ac:dyDescent="0.25">
      <c r="A34" s="20"/>
      <c r="B34" s="20"/>
      <c r="C34" s="20"/>
      <c r="D34" s="20"/>
      <c r="E34" s="20"/>
      <c r="F34" s="20"/>
      <c r="G34" s="20"/>
      <c r="H34" s="20"/>
      <c r="I34" s="20"/>
      <c r="K34" s="281"/>
    </row>
    <row r="35" spans="1:11" ht="20.100000000000001" customHeight="1" thickBot="1" x14ac:dyDescent="0.25">
      <c r="A35" s="78" t="s">
        <v>150</v>
      </c>
      <c r="B35" s="79"/>
      <c r="C35" s="79"/>
      <c r="D35" s="79"/>
      <c r="E35" s="79"/>
      <c r="F35" s="79"/>
      <c r="G35" s="79"/>
      <c r="H35" s="79"/>
      <c r="I35" s="85"/>
      <c r="K35" s="281"/>
    </row>
    <row r="36" spans="1:11" s="26" customFormat="1" ht="15" customHeight="1" x14ac:dyDescent="0.2">
      <c r="A36" s="23" t="s">
        <v>0</v>
      </c>
      <c r="B36" s="24"/>
      <c r="C36" s="24"/>
      <c r="D36" s="25"/>
      <c r="F36" s="23" t="s">
        <v>2</v>
      </c>
      <c r="G36" s="24"/>
      <c r="H36" s="24"/>
      <c r="I36" s="25"/>
      <c r="K36" s="124"/>
    </row>
    <row r="37" spans="1:11" ht="20.100000000000001" customHeight="1" x14ac:dyDescent="0.2">
      <c r="A37" s="331"/>
      <c r="B37" s="331"/>
      <c r="C37" s="331"/>
      <c r="D37" s="331"/>
      <c r="F37" s="331"/>
      <c r="G37" s="331"/>
      <c r="H37" s="331"/>
      <c r="I37" s="331"/>
      <c r="K37" s="202"/>
    </row>
    <row r="38" spans="1:11" ht="15" customHeight="1" x14ac:dyDescent="0.2">
      <c r="A38" s="23" t="s">
        <v>3</v>
      </c>
      <c r="B38" s="24"/>
      <c r="C38" s="24"/>
      <c r="D38" s="25"/>
      <c r="F38" s="23" t="s">
        <v>1</v>
      </c>
      <c r="G38" s="24"/>
      <c r="H38" s="24"/>
      <c r="I38" s="25"/>
      <c r="K38" s="202"/>
    </row>
    <row r="39" spans="1:11" ht="20.100000000000001" customHeight="1" x14ac:dyDescent="0.2">
      <c r="A39" s="330"/>
      <c r="B39" s="330"/>
      <c r="C39" s="330"/>
      <c r="D39" s="330"/>
      <c r="F39" s="330"/>
      <c r="G39" s="330"/>
      <c r="H39" s="330"/>
      <c r="I39" s="330"/>
      <c r="K39" s="64"/>
    </row>
    <row r="40" spans="1:11" ht="15" customHeight="1" x14ac:dyDescent="0.2">
      <c r="A40" s="23" t="s">
        <v>113</v>
      </c>
      <c r="B40" s="24"/>
      <c r="C40" s="24"/>
      <c r="D40" s="25"/>
      <c r="F40" s="27" t="s">
        <v>137</v>
      </c>
      <c r="G40" s="28"/>
      <c r="H40" s="28"/>
      <c r="I40" s="29"/>
      <c r="K40" s="202"/>
    </row>
    <row r="41" spans="1:11" ht="20.100000000000001" customHeight="1" x14ac:dyDescent="0.2">
      <c r="A41" s="330"/>
      <c r="B41" s="330"/>
      <c r="C41" s="330"/>
      <c r="D41" s="330"/>
      <c r="F41" s="335"/>
      <c r="G41" s="330"/>
      <c r="H41" s="330"/>
      <c r="I41" s="330"/>
      <c r="K41" s="202"/>
    </row>
    <row r="42" spans="1:11" ht="8.1" customHeight="1" x14ac:dyDescent="0.2">
      <c r="K42" s="202"/>
    </row>
    <row r="43" spans="1:11" ht="20.100000000000001" customHeight="1" x14ac:dyDescent="0.2">
      <c r="A43" s="81" t="s">
        <v>24</v>
      </c>
      <c r="B43" s="82"/>
      <c r="C43" s="82"/>
      <c r="D43" s="84"/>
      <c r="F43" s="81" t="s">
        <v>84</v>
      </c>
      <c r="G43" s="82"/>
      <c r="H43" s="82"/>
      <c r="I43" s="84"/>
      <c r="K43" s="202"/>
    </row>
    <row r="44" spans="1:11" ht="30" customHeight="1" x14ac:dyDescent="0.2">
      <c r="A44" s="345"/>
      <c r="B44" s="345"/>
      <c r="C44" s="345"/>
      <c r="D44" s="345"/>
      <c r="F44" s="345"/>
      <c r="G44" s="345"/>
      <c r="H44" s="345"/>
      <c r="I44" s="345"/>
      <c r="K44" s="202"/>
    </row>
    <row r="45" spans="1:11" s="124" customFormat="1" ht="8.1" customHeight="1" x14ac:dyDescent="0.2">
      <c r="A45" s="20"/>
      <c r="B45" s="20"/>
      <c r="C45" s="20"/>
      <c r="D45" s="20"/>
      <c r="E45" s="20"/>
      <c r="F45" s="20"/>
      <c r="G45" s="20"/>
      <c r="H45" s="20"/>
      <c r="I45" s="20"/>
      <c r="K45" s="197"/>
    </row>
    <row r="46" spans="1:11" s="124" customFormat="1" ht="20.100000000000001" customHeight="1" x14ac:dyDescent="0.2">
      <c r="A46" s="78" t="s">
        <v>377</v>
      </c>
      <c r="B46" s="79"/>
      <c r="C46" s="79"/>
      <c r="D46" s="79"/>
      <c r="E46" s="79"/>
      <c r="F46" s="79"/>
      <c r="G46" s="79"/>
      <c r="H46" s="79"/>
      <c r="I46" s="85"/>
      <c r="K46" s="197"/>
    </row>
    <row r="47" spans="1:11" s="26" customFormat="1" ht="15" customHeight="1" x14ac:dyDescent="0.2">
      <c r="A47" s="121" t="s">
        <v>379</v>
      </c>
      <c r="B47" s="122"/>
      <c r="C47" s="122"/>
      <c r="D47" s="123"/>
      <c r="F47" s="121" t="s">
        <v>382</v>
      </c>
      <c r="G47" s="122"/>
      <c r="H47" s="122"/>
      <c r="I47" s="123"/>
      <c r="K47" s="197"/>
    </row>
    <row r="48" spans="1:11" s="124" customFormat="1" ht="20.100000000000001" customHeight="1" x14ac:dyDescent="0.2">
      <c r="A48" s="353"/>
      <c r="B48" s="353"/>
      <c r="C48" s="353"/>
      <c r="D48" s="353"/>
      <c r="F48" s="354"/>
      <c r="G48" s="354"/>
      <c r="H48" s="354"/>
      <c r="I48" s="354"/>
      <c r="K48" s="197"/>
    </row>
    <row r="49" spans="1:14" s="124" customFormat="1" ht="15" customHeight="1" x14ac:dyDescent="0.2">
      <c r="A49" s="121" t="s">
        <v>383</v>
      </c>
      <c r="B49" s="122"/>
      <c r="C49" s="122"/>
      <c r="D49" s="123"/>
      <c r="F49" s="121" t="s">
        <v>384</v>
      </c>
      <c r="G49" s="122"/>
      <c r="H49" s="122"/>
      <c r="I49" s="123"/>
      <c r="K49" s="197"/>
    </row>
    <row r="50" spans="1:14" s="124" customFormat="1" ht="20.100000000000001" customHeight="1" x14ac:dyDescent="0.2">
      <c r="A50" s="351"/>
      <c r="B50" s="351"/>
      <c r="C50" s="351"/>
      <c r="D50" s="351"/>
      <c r="F50" s="352"/>
      <c r="G50" s="352"/>
      <c r="H50" s="352"/>
      <c r="I50" s="352"/>
      <c r="K50" s="197"/>
    </row>
    <row r="51" spans="1:14" s="124" customFormat="1" ht="8.1" customHeight="1" x14ac:dyDescent="0.2">
      <c r="K51" s="197"/>
      <c r="L51" s="66"/>
      <c r="M51" s="66"/>
      <c r="N51" s="66"/>
    </row>
    <row r="52" spans="1:14" s="120" customFormat="1" ht="20.100000000000001" customHeight="1" x14ac:dyDescent="0.2">
      <c r="A52" s="78" t="s">
        <v>136</v>
      </c>
      <c r="B52" s="79"/>
      <c r="C52" s="79"/>
      <c r="D52" s="79"/>
      <c r="E52" s="79"/>
      <c r="F52" s="79"/>
      <c r="G52" s="79"/>
      <c r="H52" s="79">
        <f>LEN(A53)</f>
        <v>0</v>
      </c>
      <c r="I52" s="85" t="s">
        <v>52</v>
      </c>
      <c r="K52" s="197"/>
    </row>
    <row r="53" spans="1:14" s="31" customFormat="1" ht="129.94999999999999" customHeight="1" x14ac:dyDescent="0.2">
      <c r="A53" s="355"/>
      <c r="B53" s="356"/>
      <c r="C53" s="356"/>
      <c r="D53" s="356"/>
      <c r="E53" s="356"/>
      <c r="F53" s="356"/>
      <c r="G53" s="356"/>
      <c r="H53" s="356"/>
      <c r="I53" s="357"/>
      <c r="K53" s="197"/>
    </row>
    <row r="54" spans="1:14" s="124" customFormat="1" ht="8.1" customHeight="1" x14ac:dyDescent="0.2">
      <c r="A54" s="20"/>
      <c r="B54" s="20"/>
      <c r="C54" s="20"/>
      <c r="D54" s="20"/>
      <c r="E54" s="20"/>
      <c r="F54" s="20"/>
      <c r="G54" s="20"/>
      <c r="H54" s="20"/>
      <c r="I54" s="20"/>
      <c r="K54" s="202"/>
      <c r="L54" s="66"/>
      <c r="M54" s="66"/>
      <c r="N54" s="66"/>
    </row>
    <row r="55" spans="1:14" s="124" customFormat="1" ht="20.100000000000001" customHeight="1" x14ac:dyDescent="0.2">
      <c r="A55" s="21" t="s">
        <v>185</v>
      </c>
      <c r="B55" s="22"/>
      <c r="C55" s="22"/>
      <c r="D55" s="22"/>
      <c r="E55" s="22"/>
      <c r="F55" s="22"/>
      <c r="G55" s="22"/>
      <c r="H55" s="349" t="str">
        <f>'Hidden data'!D50</f>
        <v xml:space="preserve">B4 - </v>
      </c>
      <c r="I55" s="350"/>
      <c r="K55" s="202"/>
      <c r="L55" s="66"/>
      <c r="M55" s="66"/>
      <c r="N55" s="66"/>
    </row>
    <row r="56" spans="1:14" s="124" customFormat="1" ht="20.100000000000001" customHeight="1" x14ac:dyDescent="0.2">
      <c r="A56" s="78" t="s">
        <v>122</v>
      </c>
      <c r="B56" s="79"/>
      <c r="C56" s="79"/>
      <c r="D56" s="79"/>
      <c r="E56" s="79"/>
      <c r="F56" s="79"/>
      <c r="G56" s="79"/>
      <c r="H56" s="79"/>
      <c r="I56" s="154" t="str">
        <f>CONCATENATE(LEN(A57),"/","150")</f>
        <v>0/150</v>
      </c>
      <c r="K56" s="202"/>
      <c r="L56" s="66"/>
      <c r="M56" s="66"/>
      <c r="N56" s="66"/>
    </row>
    <row r="57" spans="1:14" ht="20.100000000000001" customHeight="1" x14ac:dyDescent="0.2">
      <c r="A57" s="330"/>
      <c r="B57" s="330"/>
      <c r="C57" s="330"/>
      <c r="D57" s="330"/>
      <c r="E57" s="330"/>
      <c r="F57" s="330"/>
      <c r="G57" s="330"/>
      <c r="H57" s="330"/>
      <c r="I57" s="330"/>
      <c r="K57" s="202"/>
    </row>
    <row r="58" spans="1:14" ht="20.100000000000001" customHeight="1" x14ac:dyDescent="0.2">
      <c r="A58" s="81" t="s">
        <v>75</v>
      </c>
      <c r="B58" s="82"/>
      <c r="C58" s="82"/>
      <c r="D58" s="83" t="str">
        <f>CONCATENATE(LEN(A59),"/","10")</f>
        <v>0/10</v>
      </c>
      <c r="F58" s="81" t="s">
        <v>114</v>
      </c>
      <c r="G58" s="82"/>
      <c r="H58" s="82"/>
      <c r="I58" s="84"/>
      <c r="K58" s="202"/>
    </row>
    <row r="59" spans="1:14" ht="19.5" customHeight="1" x14ac:dyDescent="0.2">
      <c r="A59" s="330"/>
      <c r="B59" s="330"/>
      <c r="C59" s="330"/>
      <c r="D59" s="330"/>
      <c r="F59" s="86"/>
      <c r="G59" s="330"/>
      <c r="H59" s="330"/>
      <c r="I59" s="330"/>
      <c r="K59" s="202"/>
    </row>
    <row r="60" spans="1:14" ht="8.1" customHeight="1" x14ac:dyDescent="0.2">
      <c r="A60" s="20"/>
      <c r="B60" s="20"/>
      <c r="C60" s="20"/>
      <c r="D60" s="20"/>
      <c r="E60" s="20"/>
      <c r="F60" s="20"/>
      <c r="G60" s="20"/>
      <c r="H60" s="20"/>
      <c r="I60" s="20"/>
      <c r="K60" s="202"/>
    </row>
    <row r="61" spans="1:14" ht="20.100000000000001" customHeight="1" x14ac:dyDescent="0.2">
      <c r="A61" s="78" t="s">
        <v>150</v>
      </c>
      <c r="B61" s="79"/>
      <c r="C61" s="79"/>
      <c r="D61" s="79"/>
      <c r="E61" s="79"/>
      <c r="F61" s="79"/>
      <c r="G61" s="79"/>
      <c r="H61" s="79"/>
      <c r="I61" s="85"/>
      <c r="K61" s="202"/>
    </row>
    <row r="62" spans="1:14" s="26" customFormat="1" ht="15" customHeight="1" x14ac:dyDescent="0.2">
      <c r="A62" s="23" t="s">
        <v>0</v>
      </c>
      <c r="B62" s="24"/>
      <c r="C62" s="24"/>
      <c r="D62" s="25"/>
      <c r="F62" s="23" t="s">
        <v>2</v>
      </c>
      <c r="G62" s="24"/>
      <c r="H62" s="24"/>
      <c r="I62" s="25"/>
      <c r="K62" s="202"/>
    </row>
    <row r="63" spans="1:14" ht="20.100000000000001" customHeight="1" x14ac:dyDescent="0.2">
      <c r="A63" s="331"/>
      <c r="B63" s="331"/>
      <c r="C63" s="331"/>
      <c r="D63" s="331"/>
      <c r="F63" s="331"/>
      <c r="G63" s="331"/>
      <c r="H63" s="331"/>
      <c r="I63" s="331"/>
      <c r="K63" s="202"/>
    </row>
    <row r="64" spans="1:14" ht="15" customHeight="1" x14ac:dyDescent="0.2">
      <c r="A64" s="23" t="s">
        <v>3</v>
      </c>
      <c r="B64" s="24"/>
      <c r="C64" s="24"/>
      <c r="D64" s="25"/>
      <c r="F64" s="23" t="s">
        <v>1</v>
      </c>
      <c r="G64" s="24"/>
      <c r="H64" s="24"/>
      <c r="I64" s="25"/>
      <c r="K64" s="202"/>
    </row>
    <row r="65" spans="1:14" ht="20.100000000000001" customHeight="1" x14ac:dyDescent="0.2">
      <c r="A65" s="330"/>
      <c r="B65" s="330"/>
      <c r="C65" s="330"/>
      <c r="D65" s="330"/>
      <c r="F65" s="330"/>
      <c r="G65" s="330"/>
      <c r="H65" s="330"/>
      <c r="I65" s="330"/>
      <c r="K65" s="202"/>
    </row>
    <row r="66" spans="1:14" ht="15" customHeight="1" x14ac:dyDescent="0.2">
      <c r="A66" s="23" t="s">
        <v>113</v>
      </c>
      <c r="B66" s="24"/>
      <c r="C66" s="24"/>
      <c r="D66" s="25"/>
      <c r="F66" s="27" t="s">
        <v>137</v>
      </c>
      <c r="G66" s="28"/>
      <c r="H66" s="28"/>
      <c r="I66" s="29"/>
      <c r="K66" s="202"/>
    </row>
    <row r="67" spans="1:14" ht="20.100000000000001" customHeight="1" x14ac:dyDescent="0.2">
      <c r="A67" s="330"/>
      <c r="B67" s="330"/>
      <c r="C67" s="330"/>
      <c r="D67" s="330"/>
      <c r="F67" s="335"/>
      <c r="G67" s="330"/>
      <c r="H67" s="330"/>
      <c r="I67" s="330"/>
      <c r="K67" s="202"/>
    </row>
    <row r="68" spans="1:14" ht="8.1" customHeight="1" x14ac:dyDescent="0.2">
      <c r="K68" s="202"/>
    </row>
    <row r="69" spans="1:14" ht="20.100000000000001" customHeight="1" x14ac:dyDescent="0.2">
      <c r="A69" s="81" t="s">
        <v>24</v>
      </c>
      <c r="B69" s="82"/>
      <c r="C69" s="82"/>
      <c r="D69" s="84"/>
      <c r="F69" s="81" t="s">
        <v>84</v>
      </c>
      <c r="G69" s="82"/>
      <c r="H69" s="82"/>
      <c r="I69" s="84"/>
      <c r="K69" s="202"/>
    </row>
    <row r="70" spans="1:14" ht="30" customHeight="1" x14ac:dyDescent="0.2">
      <c r="A70" s="345"/>
      <c r="B70" s="345"/>
      <c r="C70" s="345"/>
      <c r="D70" s="345"/>
      <c r="F70" s="345"/>
      <c r="G70" s="345"/>
      <c r="H70" s="345"/>
      <c r="I70" s="345"/>
      <c r="K70" s="202"/>
    </row>
    <row r="71" spans="1:14" s="124" customFormat="1" ht="8.1" customHeight="1" x14ac:dyDescent="0.2">
      <c r="A71" s="20"/>
      <c r="B71" s="20"/>
      <c r="C71" s="20"/>
      <c r="D71" s="20"/>
      <c r="E71" s="20"/>
      <c r="F71" s="20"/>
      <c r="G71" s="20"/>
      <c r="H71" s="20"/>
      <c r="I71" s="20"/>
      <c r="K71" s="197"/>
    </row>
    <row r="72" spans="1:14" s="124" customFormat="1" ht="20.100000000000001" customHeight="1" x14ac:dyDescent="0.2">
      <c r="A72" s="78" t="s">
        <v>377</v>
      </c>
      <c r="B72" s="79"/>
      <c r="C72" s="79"/>
      <c r="D72" s="79"/>
      <c r="E72" s="79"/>
      <c r="F72" s="79"/>
      <c r="G72" s="79"/>
      <c r="H72" s="79"/>
      <c r="I72" s="85"/>
      <c r="K72" s="197"/>
    </row>
    <row r="73" spans="1:14" s="26" customFormat="1" ht="15" customHeight="1" x14ac:dyDescent="0.2">
      <c r="A73" s="121" t="s">
        <v>379</v>
      </c>
      <c r="B73" s="122"/>
      <c r="C73" s="122"/>
      <c r="D73" s="123"/>
      <c r="F73" s="121" t="s">
        <v>382</v>
      </c>
      <c r="G73" s="122"/>
      <c r="H73" s="122"/>
      <c r="I73" s="123"/>
      <c r="K73" s="197"/>
    </row>
    <row r="74" spans="1:14" s="124" customFormat="1" ht="20.100000000000001" customHeight="1" x14ac:dyDescent="0.2">
      <c r="A74" s="353"/>
      <c r="B74" s="353"/>
      <c r="C74" s="353"/>
      <c r="D74" s="353"/>
      <c r="F74" s="354"/>
      <c r="G74" s="354"/>
      <c r="H74" s="354"/>
      <c r="I74" s="354"/>
      <c r="K74" s="197"/>
    </row>
    <row r="75" spans="1:14" s="124" customFormat="1" ht="15" customHeight="1" x14ac:dyDescent="0.2">
      <c r="A75" s="121" t="s">
        <v>383</v>
      </c>
      <c r="B75" s="122"/>
      <c r="C75" s="122"/>
      <c r="D75" s="123"/>
      <c r="F75" s="121" t="s">
        <v>384</v>
      </c>
      <c r="G75" s="122"/>
      <c r="H75" s="122"/>
      <c r="I75" s="123"/>
      <c r="K75" s="217"/>
    </row>
    <row r="76" spans="1:14" s="124" customFormat="1" ht="20.100000000000001" customHeight="1" x14ac:dyDescent="0.2">
      <c r="A76" s="351"/>
      <c r="B76" s="351"/>
      <c r="C76" s="351"/>
      <c r="D76" s="351"/>
      <c r="F76" s="352"/>
      <c r="G76" s="352"/>
      <c r="H76" s="352"/>
      <c r="I76" s="352"/>
      <c r="K76" s="197"/>
    </row>
    <row r="77" spans="1:14" s="124" customFormat="1" ht="8.1" customHeight="1" x14ac:dyDescent="0.2">
      <c r="K77" s="202"/>
      <c r="L77" s="66"/>
      <c r="M77" s="66"/>
      <c r="N77" s="66"/>
    </row>
    <row r="78" spans="1:14" s="120" customFormat="1" ht="20.100000000000001" customHeight="1" x14ac:dyDescent="0.2">
      <c r="A78" s="78" t="s">
        <v>136</v>
      </c>
      <c r="B78" s="79"/>
      <c r="C78" s="79"/>
      <c r="D78" s="79"/>
      <c r="E78" s="79"/>
      <c r="F78" s="79"/>
      <c r="G78" s="79"/>
      <c r="H78" s="79">
        <f>LEN(A79)</f>
        <v>0</v>
      </c>
      <c r="I78" s="85" t="s">
        <v>52</v>
      </c>
      <c r="K78" s="202"/>
    </row>
    <row r="79" spans="1:14" s="31" customFormat="1" ht="129.94999999999999" customHeight="1" x14ac:dyDescent="0.2">
      <c r="A79" s="355"/>
      <c r="B79" s="356"/>
      <c r="C79" s="356"/>
      <c r="D79" s="356"/>
      <c r="E79" s="356"/>
      <c r="F79" s="356"/>
      <c r="G79" s="356"/>
      <c r="H79" s="356"/>
      <c r="I79" s="357"/>
      <c r="K79" s="202"/>
    </row>
    <row r="80" spans="1:14" s="124" customFormat="1" ht="8.1" customHeight="1" x14ac:dyDescent="0.2">
      <c r="A80" s="20"/>
      <c r="B80" s="20"/>
      <c r="C80" s="20"/>
      <c r="D80" s="20"/>
      <c r="E80" s="20"/>
      <c r="F80" s="20"/>
      <c r="G80" s="20"/>
      <c r="H80" s="20"/>
      <c r="I80" s="20"/>
      <c r="K80" s="202"/>
      <c r="L80" s="66"/>
      <c r="M80" s="66"/>
      <c r="N80" s="66"/>
    </row>
    <row r="81" spans="1:14" s="124" customFormat="1" ht="20.100000000000001" customHeight="1" x14ac:dyDescent="0.2">
      <c r="A81" s="21" t="s">
        <v>186</v>
      </c>
      <c r="B81" s="22"/>
      <c r="C81" s="22"/>
      <c r="D81" s="22"/>
      <c r="E81" s="22"/>
      <c r="F81" s="22"/>
      <c r="G81" s="22"/>
      <c r="H81" s="349" t="str">
        <f>'Hidden data'!D51</f>
        <v xml:space="preserve">B5 - </v>
      </c>
      <c r="I81" s="350"/>
      <c r="K81" s="202"/>
      <c r="L81" s="66"/>
      <c r="M81" s="66"/>
      <c r="N81" s="66"/>
    </row>
    <row r="82" spans="1:14" s="124" customFormat="1" ht="20.100000000000001" customHeight="1" x14ac:dyDescent="0.2">
      <c r="A82" s="78" t="s">
        <v>122</v>
      </c>
      <c r="B82" s="79"/>
      <c r="C82" s="79"/>
      <c r="D82" s="79"/>
      <c r="E82" s="79"/>
      <c r="F82" s="79"/>
      <c r="G82" s="79"/>
      <c r="H82" s="79"/>
      <c r="I82" s="154" t="str">
        <f>CONCATENATE(LEN(A83),"/","150")</f>
        <v>0/150</v>
      </c>
      <c r="K82" s="202"/>
      <c r="L82" s="66"/>
      <c r="M82" s="66"/>
      <c r="N82" s="66"/>
    </row>
    <row r="83" spans="1:14" ht="20.100000000000001" customHeight="1" x14ac:dyDescent="0.2">
      <c r="A83" s="330"/>
      <c r="B83" s="330"/>
      <c r="C83" s="330"/>
      <c r="D83" s="330"/>
      <c r="E83" s="330"/>
      <c r="F83" s="330"/>
      <c r="G83" s="330"/>
      <c r="H83" s="330"/>
      <c r="I83" s="330"/>
      <c r="K83" s="202"/>
    </row>
    <row r="84" spans="1:14" ht="20.100000000000001" customHeight="1" x14ac:dyDescent="0.2">
      <c r="A84" s="81" t="s">
        <v>75</v>
      </c>
      <c r="B84" s="82"/>
      <c r="C84" s="82"/>
      <c r="D84" s="83" t="str">
        <f>CONCATENATE(LEN(A85),"/","10")</f>
        <v>0/10</v>
      </c>
      <c r="F84" s="81" t="s">
        <v>114</v>
      </c>
      <c r="G84" s="82"/>
      <c r="H84" s="82"/>
      <c r="I84" s="84"/>
      <c r="K84" s="202"/>
    </row>
    <row r="85" spans="1:14" ht="19.5" customHeight="1" x14ac:dyDescent="0.2">
      <c r="A85" s="330"/>
      <c r="B85" s="330"/>
      <c r="C85" s="330"/>
      <c r="D85" s="330"/>
      <c r="F85" s="86"/>
      <c r="G85" s="330"/>
      <c r="H85" s="330"/>
      <c r="I85" s="330"/>
      <c r="K85" s="202"/>
    </row>
    <row r="86" spans="1:14" ht="8.1" customHeight="1" x14ac:dyDescent="0.2">
      <c r="A86" s="20"/>
      <c r="B86" s="20"/>
      <c r="C86" s="20"/>
      <c r="D86" s="20"/>
      <c r="E86" s="20"/>
      <c r="F86" s="20"/>
      <c r="G86" s="20"/>
      <c r="H86" s="20"/>
      <c r="I86" s="20"/>
      <c r="K86" s="202"/>
    </row>
    <row r="87" spans="1:14" ht="20.100000000000001" customHeight="1" x14ac:dyDescent="0.2">
      <c r="A87" s="78" t="s">
        <v>150</v>
      </c>
      <c r="B87" s="79"/>
      <c r="C87" s="79"/>
      <c r="D87" s="79"/>
      <c r="E87" s="79"/>
      <c r="F87" s="79"/>
      <c r="G87" s="79"/>
      <c r="H87" s="79"/>
      <c r="I87" s="85"/>
      <c r="K87" s="202"/>
    </row>
    <row r="88" spans="1:14" s="26" customFormat="1" ht="15" customHeight="1" x14ac:dyDescent="0.2">
      <c r="A88" s="23" t="s">
        <v>0</v>
      </c>
      <c r="B88" s="24"/>
      <c r="C88" s="24"/>
      <c r="D88" s="25"/>
      <c r="F88" s="23" t="s">
        <v>2</v>
      </c>
      <c r="G88" s="24"/>
      <c r="H88" s="24"/>
      <c r="I88" s="25"/>
      <c r="K88" s="202"/>
    </row>
    <row r="89" spans="1:14" ht="20.100000000000001" customHeight="1" x14ac:dyDescent="0.2">
      <c r="A89" s="331"/>
      <c r="B89" s="331"/>
      <c r="C89" s="331"/>
      <c r="D89" s="331"/>
      <c r="F89" s="331"/>
      <c r="G89" s="331"/>
      <c r="H89" s="331"/>
      <c r="I89" s="331"/>
      <c r="K89" s="202"/>
    </row>
    <row r="90" spans="1:14" ht="15" customHeight="1" x14ac:dyDescent="0.2">
      <c r="A90" s="23" t="s">
        <v>3</v>
      </c>
      <c r="B90" s="24"/>
      <c r="C90" s="24"/>
      <c r="D90" s="25"/>
      <c r="F90" s="23" t="s">
        <v>1</v>
      </c>
      <c r="G90" s="24"/>
      <c r="H90" s="24"/>
      <c r="I90" s="25"/>
      <c r="K90" s="202"/>
    </row>
    <row r="91" spans="1:14" ht="20.100000000000001" customHeight="1" x14ac:dyDescent="0.2">
      <c r="A91" s="330"/>
      <c r="B91" s="330"/>
      <c r="C91" s="330"/>
      <c r="D91" s="330"/>
      <c r="F91" s="330"/>
      <c r="G91" s="330"/>
      <c r="H91" s="330"/>
      <c r="I91" s="330"/>
      <c r="K91" s="202"/>
    </row>
    <row r="92" spans="1:14" ht="15" customHeight="1" x14ac:dyDescent="0.2">
      <c r="A92" s="23" t="s">
        <v>113</v>
      </c>
      <c r="B92" s="24"/>
      <c r="C92" s="24"/>
      <c r="D92" s="25"/>
      <c r="F92" s="27" t="s">
        <v>137</v>
      </c>
      <c r="G92" s="28"/>
      <c r="H92" s="28"/>
      <c r="I92" s="29"/>
      <c r="K92" s="202"/>
    </row>
    <row r="93" spans="1:14" ht="20.100000000000001" customHeight="1" x14ac:dyDescent="0.2">
      <c r="A93" s="330"/>
      <c r="B93" s="330"/>
      <c r="C93" s="330"/>
      <c r="D93" s="330"/>
      <c r="F93" s="335"/>
      <c r="G93" s="330"/>
      <c r="H93" s="330"/>
      <c r="I93" s="330"/>
      <c r="K93" s="202"/>
    </row>
    <row r="94" spans="1:14" ht="8.1" customHeight="1" x14ac:dyDescent="0.2"/>
    <row r="95" spans="1:14" ht="20.100000000000001" customHeight="1" x14ac:dyDescent="0.2">
      <c r="A95" s="81" t="s">
        <v>24</v>
      </c>
      <c r="B95" s="82"/>
      <c r="C95" s="82"/>
      <c r="D95" s="84"/>
      <c r="F95" s="81" t="s">
        <v>84</v>
      </c>
      <c r="G95" s="82"/>
      <c r="H95" s="82"/>
      <c r="I95" s="84"/>
    </row>
    <row r="96" spans="1:14" ht="30" customHeight="1" x14ac:dyDescent="0.2">
      <c r="A96" s="345"/>
      <c r="B96" s="345"/>
      <c r="C96" s="345"/>
      <c r="D96" s="345"/>
      <c r="F96" s="345"/>
      <c r="G96" s="345"/>
      <c r="H96" s="345"/>
      <c r="I96" s="345"/>
    </row>
    <row r="97" spans="1:11" s="124" customFormat="1" ht="8.1" customHeight="1" x14ac:dyDescent="0.2">
      <c r="A97" s="20"/>
      <c r="B97" s="20"/>
      <c r="C97" s="20"/>
      <c r="D97" s="20"/>
      <c r="E97" s="20"/>
      <c r="F97" s="20"/>
      <c r="G97" s="20"/>
      <c r="H97" s="20"/>
      <c r="I97" s="20"/>
      <c r="K97" s="197"/>
    </row>
    <row r="98" spans="1:11" s="124" customFormat="1" ht="20.100000000000001" customHeight="1" x14ac:dyDescent="0.2">
      <c r="A98" s="78" t="s">
        <v>377</v>
      </c>
      <c r="B98" s="79"/>
      <c r="C98" s="79"/>
      <c r="D98" s="79"/>
      <c r="E98" s="79"/>
      <c r="F98" s="79"/>
      <c r="G98" s="79"/>
      <c r="H98" s="79"/>
      <c r="I98" s="85"/>
      <c r="K98" s="197"/>
    </row>
    <row r="99" spans="1:11" s="26" customFormat="1" ht="15" customHeight="1" x14ac:dyDescent="0.2">
      <c r="A99" s="121" t="s">
        <v>379</v>
      </c>
      <c r="B99" s="122"/>
      <c r="C99" s="122"/>
      <c r="D99" s="123"/>
      <c r="F99" s="121" t="s">
        <v>382</v>
      </c>
      <c r="G99" s="122"/>
      <c r="H99" s="122"/>
      <c r="I99" s="123"/>
      <c r="K99" s="197"/>
    </row>
    <row r="100" spans="1:11" s="124" customFormat="1" ht="20.100000000000001" customHeight="1" x14ac:dyDescent="0.2">
      <c r="A100" s="353"/>
      <c r="B100" s="353"/>
      <c r="C100" s="353"/>
      <c r="D100" s="353"/>
      <c r="F100" s="354"/>
      <c r="G100" s="354"/>
      <c r="H100" s="354"/>
      <c r="I100" s="354"/>
      <c r="K100" s="197"/>
    </row>
    <row r="101" spans="1:11" s="124" customFormat="1" ht="15" customHeight="1" x14ac:dyDescent="0.2">
      <c r="A101" s="121" t="s">
        <v>383</v>
      </c>
      <c r="B101" s="122"/>
      <c r="C101" s="122"/>
      <c r="D101" s="123"/>
      <c r="F101" s="121" t="s">
        <v>384</v>
      </c>
      <c r="G101" s="122"/>
      <c r="H101" s="122"/>
      <c r="I101" s="123"/>
      <c r="K101" s="217"/>
    </row>
    <row r="102" spans="1:11" s="124" customFormat="1" ht="20.100000000000001" customHeight="1" x14ac:dyDescent="0.2">
      <c r="A102" s="351"/>
      <c r="B102" s="351"/>
      <c r="C102" s="351"/>
      <c r="D102" s="351"/>
      <c r="F102" s="352"/>
      <c r="G102" s="352"/>
      <c r="H102" s="352"/>
      <c r="I102" s="352"/>
      <c r="K102" s="197"/>
    </row>
    <row r="103" spans="1:11" ht="8.1" customHeight="1" x14ac:dyDescent="0.2"/>
    <row r="104" spans="1:11" s="65" customFormat="1" ht="20.100000000000001" customHeight="1" x14ac:dyDescent="0.2">
      <c r="A104" s="78" t="s">
        <v>136</v>
      </c>
      <c r="B104" s="79"/>
      <c r="C104" s="79"/>
      <c r="D104" s="79"/>
      <c r="E104" s="79"/>
      <c r="F104" s="79"/>
      <c r="G104" s="79"/>
      <c r="H104" s="79">
        <f>LEN(A105)</f>
        <v>0</v>
      </c>
      <c r="I104" s="85" t="s">
        <v>52</v>
      </c>
      <c r="K104" s="124"/>
    </row>
    <row r="105" spans="1:11" s="31" customFormat="1" ht="129.94999999999999" customHeight="1" x14ac:dyDescent="0.2">
      <c r="A105" s="329"/>
      <c r="B105" s="329"/>
      <c r="C105" s="329"/>
      <c r="D105" s="329"/>
      <c r="E105" s="329"/>
      <c r="F105" s="329"/>
      <c r="G105" s="329"/>
      <c r="H105" s="329"/>
      <c r="I105" s="329"/>
      <c r="K105" s="124"/>
    </row>
    <row r="106" spans="1:11" ht="8.1" customHeight="1" x14ac:dyDescent="0.2">
      <c r="A106" s="20"/>
      <c r="B106" s="20"/>
      <c r="C106" s="20"/>
      <c r="D106" s="20"/>
      <c r="E106" s="20"/>
      <c r="F106" s="20"/>
      <c r="G106" s="20"/>
      <c r="H106" s="20"/>
      <c r="I106" s="20"/>
    </row>
    <row r="107" spans="1:11" ht="20.100000000000001" customHeight="1" x14ac:dyDescent="0.2">
      <c r="A107" s="21" t="s">
        <v>187</v>
      </c>
      <c r="B107" s="22"/>
      <c r="C107" s="22"/>
      <c r="D107" s="22"/>
      <c r="E107" s="22"/>
      <c r="F107" s="22"/>
      <c r="G107" s="22"/>
      <c r="H107" s="349" t="str">
        <f>'Hidden data'!D52</f>
        <v xml:space="preserve">B6 - </v>
      </c>
      <c r="I107" s="350"/>
    </row>
    <row r="108" spans="1:11" ht="20.100000000000001" customHeight="1" x14ac:dyDescent="0.2">
      <c r="A108" s="78" t="s">
        <v>122</v>
      </c>
      <c r="B108" s="79"/>
      <c r="C108" s="79"/>
      <c r="D108" s="79"/>
      <c r="E108" s="79"/>
      <c r="F108" s="79"/>
      <c r="G108" s="79"/>
      <c r="H108" s="79"/>
      <c r="I108" s="80" t="str">
        <f>CONCATENATE(LEN(A109),"/","150")</f>
        <v>0/150</v>
      </c>
    </row>
    <row r="109" spans="1:11" ht="20.100000000000001" customHeight="1" x14ac:dyDescent="0.2">
      <c r="A109" s="330"/>
      <c r="B109" s="330"/>
      <c r="C109" s="330"/>
      <c r="D109" s="330"/>
      <c r="E109" s="330"/>
      <c r="F109" s="330"/>
      <c r="G109" s="330"/>
      <c r="H109" s="330"/>
      <c r="I109" s="330"/>
    </row>
    <row r="110" spans="1:11" ht="20.100000000000001" customHeight="1" x14ac:dyDescent="0.2">
      <c r="A110" s="81" t="s">
        <v>75</v>
      </c>
      <c r="B110" s="82"/>
      <c r="C110" s="82"/>
      <c r="D110" s="83" t="str">
        <f>CONCATENATE(LEN(A111),"/","10")</f>
        <v>0/10</v>
      </c>
      <c r="F110" s="81" t="s">
        <v>114</v>
      </c>
      <c r="G110" s="82"/>
      <c r="H110" s="82"/>
      <c r="I110" s="84"/>
    </row>
    <row r="111" spans="1:11" ht="19.5" customHeight="1" x14ac:dyDescent="0.2">
      <c r="A111" s="330"/>
      <c r="B111" s="330"/>
      <c r="C111" s="330"/>
      <c r="D111" s="330"/>
      <c r="F111" s="86"/>
      <c r="G111" s="330"/>
      <c r="H111" s="330"/>
      <c r="I111" s="330"/>
    </row>
    <row r="112" spans="1:11" ht="8.1" customHeight="1" x14ac:dyDescent="0.2">
      <c r="A112" s="20"/>
      <c r="B112" s="20"/>
      <c r="C112" s="20"/>
      <c r="D112" s="20"/>
      <c r="E112" s="20"/>
      <c r="F112" s="20"/>
      <c r="G112" s="20"/>
      <c r="H112" s="20"/>
      <c r="I112" s="20"/>
    </row>
    <row r="113" spans="1:11" ht="20.100000000000001" customHeight="1" x14ac:dyDescent="0.2">
      <c r="A113" s="78" t="s">
        <v>150</v>
      </c>
      <c r="B113" s="79"/>
      <c r="C113" s="79"/>
      <c r="D113" s="79"/>
      <c r="E113" s="79"/>
      <c r="F113" s="79"/>
      <c r="G113" s="79"/>
      <c r="H113" s="79"/>
      <c r="I113" s="85"/>
    </row>
    <row r="114" spans="1:11" s="26" customFormat="1" ht="15" customHeight="1" x14ac:dyDescent="0.2">
      <c r="A114" s="23" t="s">
        <v>0</v>
      </c>
      <c r="B114" s="24"/>
      <c r="C114" s="24"/>
      <c r="D114" s="25"/>
      <c r="F114" s="23" t="s">
        <v>2</v>
      </c>
      <c r="G114" s="24"/>
      <c r="H114" s="24"/>
      <c r="I114" s="25"/>
      <c r="K114" s="124"/>
    </row>
    <row r="115" spans="1:11" ht="20.100000000000001" customHeight="1" x14ac:dyDescent="0.2">
      <c r="A115" s="331"/>
      <c r="B115" s="331"/>
      <c r="C115" s="331"/>
      <c r="D115" s="331"/>
      <c r="F115" s="331"/>
      <c r="G115" s="331"/>
      <c r="H115" s="331"/>
      <c r="I115" s="331"/>
    </row>
    <row r="116" spans="1:11" ht="15" customHeight="1" x14ac:dyDescent="0.2">
      <c r="A116" s="23" t="s">
        <v>3</v>
      </c>
      <c r="B116" s="24"/>
      <c r="C116" s="24"/>
      <c r="D116" s="25"/>
      <c r="F116" s="23" t="s">
        <v>1</v>
      </c>
      <c r="G116" s="24"/>
      <c r="H116" s="24"/>
      <c r="I116" s="25"/>
    </row>
    <row r="117" spans="1:11" ht="20.100000000000001" customHeight="1" x14ac:dyDescent="0.2">
      <c r="A117" s="330"/>
      <c r="B117" s="330"/>
      <c r="C117" s="330"/>
      <c r="D117" s="330"/>
      <c r="F117" s="330"/>
      <c r="G117" s="330"/>
      <c r="H117" s="330"/>
      <c r="I117" s="330"/>
    </row>
    <row r="118" spans="1:11" ht="15" customHeight="1" x14ac:dyDescent="0.2">
      <c r="A118" s="23" t="s">
        <v>113</v>
      </c>
      <c r="B118" s="24"/>
      <c r="C118" s="24"/>
      <c r="D118" s="25"/>
      <c r="F118" s="27" t="s">
        <v>137</v>
      </c>
      <c r="G118" s="28"/>
      <c r="H118" s="28"/>
      <c r="I118" s="29"/>
    </row>
    <row r="119" spans="1:11" ht="20.100000000000001" customHeight="1" x14ac:dyDescent="0.2">
      <c r="A119" s="330"/>
      <c r="B119" s="330"/>
      <c r="C119" s="330"/>
      <c r="D119" s="330"/>
      <c r="F119" s="335"/>
      <c r="G119" s="330"/>
      <c r="H119" s="330"/>
      <c r="I119" s="330"/>
    </row>
    <row r="120" spans="1:11" ht="8.1" customHeight="1" x14ac:dyDescent="0.2"/>
    <row r="121" spans="1:11" ht="20.100000000000001" customHeight="1" x14ac:dyDescent="0.2">
      <c r="A121" s="81" t="s">
        <v>24</v>
      </c>
      <c r="B121" s="82"/>
      <c r="C121" s="82"/>
      <c r="D121" s="84"/>
      <c r="F121" s="81" t="s">
        <v>84</v>
      </c>
      <c r="G121" s="82"/>
      <c r="H121" s="82"/>
      <c r="I121" s="84"/>
    </row>
    <row r="122" spans="1:11" ht="30" customHeight="1" x14ac:dyDescent="0.2">
      <c r="A122" s="345"/>
      <c r="B122" s="345"/>
      <c r="C122" s="345"/>
      <c r="D122" s="345"/>
      <c r="F122" s="345"/>
      <c r="G122" s="345"/>
      <c r="H122" s="345"/>
      <c r="I122" s="345"/>
    </row>
    <row r="123" spans="1:11" s="124" customFormat="1" ht="8.1" customHeight="1" x14ac:dyDescent="0.2">
      <c r="A123" s="20"/>
      <c r="B123" s="20"/>
      <c r="C123" s="20"/>
      <c r="D123" s="20"/>
      <c r="E123" s="20"/>
      <c r="F123" s="20"/>
      <c r="G123" s="20"/>
      <c r="H123" s="20"/>
      <c r="I123" s="20"/>
      <c r="K123" s="197"/>
    </row>
    <row r="124" spans="1:11" s="124" customFormat="1" ht="20.100000000000001" customHeight="1" x14ac:dyDescent="0.2">
      <c r="A124" s="78" t="s">
        <v>377</v>
      </c>
      <c r="B124" s="79"/>
      <c r="C124" s="79"/>
      <c r="D124" s="79"/>
      <c r="E124" s="79"/>
      <c r="F124" s="79"/>
      <c r="G124" s="79"/>
      <c r="H124" s="79"/>
      <c r="I124" s="85"/>
      <c r="K124" s="197"/>
    </row>
    <row r="125" spans="1:11" s="26" customFormat="1" ht="15" customHeight="1" x14ac:dyDescent="0.2">
      <c r="A125" s="121" t="s">
        <v>379</v>
      </c>
      <c r="B125" s="122"/>
      <c r="C125" s="122"/>
      <c r="D125" s="123"/>
      <c r="F125" s="121" t="s">
        <v>382</v>
      </c>
      <c r="G125" s="122"/>
      <c r="H125" s="122"/>
      <c r="I125" s="123"/>
      <c r="K125" s="197"/>
    </row>
    <row r="126" spans="1:11" s="124" customFormat="1" ht="20.100000000000001" customHeight="1" x14ac:dyDescent="0.2">
      <c r="A126" s="353"/>
      <c r="B126" s="353"/>
      <c r="C126" s="353"/>
      <c r="D126" s="353"/>
      <c r="F126" s="354"/>
      <c r="G126" s="354"/>
      <c r="H126" s="354"/>
      <c r="I126" s="354"/>
      <c r="K126" s="197"/>
    </row>
    <row r="127" spans="1:11" s="124" customFormat="1" ht="15" customHeight="1" x14ac:dyDescent="0.2">
      <c r="A127" s="121" t="s">
        <v>383</v>
      </c>
      <c r="B127" s="122"/>
      <c r="C127" s="122"/>
      <c r="D127" s="123"/>
      <c r="F127" s="121" t="s">
        <v>384</v>
      </c>
      <c r="G127" s="122"/>
      <c r="H127" s="122"/>
      <c r="I127" s="123"/>
      <c r="K127" s="217"/>
    </row>
    <row r="128" spans="1:11" s="124" customFormat="1" ht="20.100000000000001" customHeight="1" x14ac:dyDescent="0.2">
      <c r="A128" s="351"/>
      <c r="B128" s="351"/>
      <c r="C128" s="351"/>
      <c r="D128" s="351"/>
      <c r="F128" s="352"/>
      <c r="G128" s="352"/>
      <c r="H128" s="352"/>
      <c r="I128" s="352"/>
      <c r="K128" s="197"/>
    </row>
    <row r="129" spans="1:11" ht="8.1" customHeight="1" x14ac:dyDescent="0.2"/>
    <row r="130" spans="1:11" s="65" customFormat="1" ht="20.100000000000001" customHeight="1" x14ac:dyDescent="0.2">
      <c r="A130" s="78" t="s">
        <v>136</v>
      </c>
      <c r="B130" s="79"/>
      <c r="C130" s="79"/>
      <c r="D130" s="79"/>
      <c r="E130" s="79"/>
      <c r="F130" s="79"/>
      <c r="G130" s="79"/>
      <c r="H130" s="79">
        <f>LEN(A131)</f>
        <v>0</v>
      </c>
      <c r="I130" s="85" t="s">
        <v>52</v>
      </c>
      <c r="K130" s="124"/>
    </row>
    <row r="131" spans="1:11" s="31" customFormat="1" ht="129.94999999999999" customHeight="1" x14ac:dyDescent="0.2">
      <c r="A131" s="329"/>
      <c r="B131" s="329"/>
      <c r="C131" s="329"/>
      <c r="D131" s="329"/>
      <c r="E131" s="329"/>
      <c r="F131" s="329"/>
      <c r="G131" s="329"/>
      <c r="H131" s="329"/>
      <c r="I131" s="329"/>
      <c r="K131" s="124"/>
    </row>
    <row r="132" spans="1:11" ht="8.1" customHeight="1" x14ac:dyDescent="0.2">
      <c r="A132" s="20"/>
      <c r="B132" s="20"/>
      <c r="C132" s="20"/>
      <c r="D132" s="20"/>
      <c r="E132" s="20"/>
      <c r="F132" s="20"/>
      <c r="G132" s="20"/>
      <c r="H132" s="20"/>
      <c r="I132" s="20"/>
    </row>
    <row r="133" spans="1:11" ht="20.100000000000001" customHeight="1" x14ac:dyDescent="0.2">
      <c r="A133" s="21" t="s">
        <v>188</v>
      </c>
      <c r="B133" s="22"/>
      <c r="C133" s="22"/>
      <c r="D133" s="22"/>
      <c r="E133" s="22"/>
      <c r="F133" s="22"/>
      <c r="G133" s="22"/>
      <c r="H133" s="349" t="str">
        <f>'Hidden data'!D53</f>
        <v xml:space="preserve">B7 - </v>
      </c>
      <c r="I133" s="350"/>
    </row>
    <row r="134" spans="1:11" ht="20.100000000000001" customHeight="1" x14ac:dyDescent="0.2">
      <c r="A134" s="78" t="s">
        <v>122</v>
      </c>
      <c r="B134" s="79"/>
      <c r="C134" s="79"/>
      <c r="D134" s="79"/>
      <c r="E134" s="79"/>
      <c r="F134" s="79"/>
      <c r="G134" s="79"/>
      <c r="H134" s="79"/>
      <c r="I134" s="80" t="str">
        <f>CONCATENATE(LEN(A135),"/","150")</f>
        <v>0/150</v>
      </c>
    </row>
    <row r="135" spans="1:11" ht="20.100000000000001" customHeight="1" x14ac:dyDescent="0.2">
      <c r="A135" s="330"/>
      <c r="B135" s="330"/>
      <c r="C135" s="330"/>
      <c r="D135" s="330"/>
      <c r="E135" s="330"/>
      <c r="F135" s="330"/>
      <c r="G135" s="330"/>
      <c r="H135" s="330"/>
      <c r="I135" s="330"/>
    </row>
    <row r="136" spans="1:11" ht="20.100000000000001" customHeight="1" x14ac:dyDescent="0.2">
      <c r="A136" s="81" t="s">
        <v>75</v>
      </c>
      <c r="B136" s="82"/>
      <c r="C136" s="82"/>
      <c r="D136" s="83" t="str">
        <f>CONCATENATE(LEN(A137),"/","10")</f>
        <v>0/10</v>
      </c>
      <c r="F136" s="81" t="s">
        <v>114</v>
      </c>
      <c r="G136" s="82"/>
      <c r="H136" s="82"/>
      <c r="I136" s="84"/>
    </row>
    <row r="137" spans="1:11" ht="19.5" customHeight="1" x14ac:dyDescent="0.2">
      <c r="A137" s="330"/>
      <c r="B137" s="330"/>
      <c r="C137" s="330"/>
      <c r="D137" s="330"/>
      <c r="F137" s="86"/>
      <c r="G137" s="330"/>
      <c r="H137" s="330"/>
      <c r="I137" s="330"/>
    </row>
    <row r="138" spans="1:11" ht="8.1" customHeight="1" x14ac:dyDescent="0.2">
      <c r="A138" s="20"/>
      <c r="B138" s="20"/>
      <c r="C138" s="20"/>
      <c r="D138" s="20"/>
      <c r="E138" s="20"/>
      <c r="F138" s="20"/>
      <c r="G138" s="20"/>
      <c r="H138" s="20"/>
      <c r="I138" s="20"/>
    </row>
    <row r="139" spans="1:11" ht="20.100000000000001" customHeight="1" x14ac:dyDescent="0.2">
      <c r="A139" s="78" t="s">
        <v>150</v>
      </c>
      <c r="B139" s="79"/>
      <c r="C139" s="79"/>
      <c r="D139" s="79"/>
      <c r="E139" s="79"/>
      <c r="F139" s="79"/>
      <c r="G139" s="79"/>
      <c r="H139" s="79"/>
      <c r="I139" s="85"/>
    </row>
    <row r="140" spans="1:11" s="26" customFormat="1" ht="15" customHeight="1" x14ac:dyDescent="0.2">
      <c r="A140" s="23" t="s">
        <v>0</v>
      </c>
      <c r="B140" s="24"/>
      <c r="C140" s="24"/>
      <c r="D140" s="25"/>
      <c r="F140" s="23" t="s">
        <v>2</v>
      </c>
      <c r="G140" s="24"/>
      <c r="H140" s="24"/>
      <c r="I140" s="25"/>
      <c r="K140" s="124"/>
    </row>
    <row r="141" spans="1:11" ht="20.100000000000001" customHeight="1" x14ac:dyDescent="0.2">
      <c r="A141" s="331"/>
      <c r="B141" s="331"/>
      <c r="C141" s="331"/>
      <c r="D141" s="331"/>
      <c r="F141" s="331"/>
      <c r="G141" s="331"/>
      <c r="H141" s="331"/>
      <c r="I141" s="331"/>
    </row>
    <row r="142" spans="1:11" ht="15" customHeight="1" x14ac:dyDescent="0.2">
      <c r="A142" s="23" t="s">
        <v>3</v>
      </c>
      <c r="B142" s="24"/>
      <c r="C142" s="24"/>
      <c r="D142" s="25"/>
      <c r="F142" s="23" t="s">
        <v>1</v>
      </c>
      <c r="G142" s="24"/>
      <c r="H142" s="24"/>
      <c r="I142" s="25"/>
    </row>
    <row r="143" spans="1:11" ht="20.100000000000001" customHeight="1" x14ac:dyDescent="0.2">
      <c r="A143" s="330"/>
      <c r="B143" s="330"/>
      <c r="C143" s="330"/>
      <c r="D143" s="330"/>
      <c r="F143" s="330"/>
      <c r="G143" s="330"/>
      <c r="H143" s="330"/>
      <c r="I143" s="330"/>
    </row>
    <row r="144" spans="1:11" ht="15" customHeight="1" x14ac:dyDescent="0.2">
      <c r="A144" s="23" t="s">
        <v>113</v>
      </c>
      <c r="B144" s="24"/>
      <c r="C144" s="24"/>
      <c r="D144" s="25"/>
      <c r="F144" s="27" t="s">
        <v>137</v>
      </c>
      <c r="G144" s="28"/>
      <c r="H144" s="28"/>
      <c r="I144" s="29"/>
    </row>
    <row r="145" spans="1:11" ht="20.100000000000001" customHeight="1" x14ac:dyDescent="0.2">
      <c r="A145" s="330"/>
      <c r="B145" s="330"/>
      <c r="C145" s="330"/>
      <c r="D145" s="330"/>
      <c r="F145" s="335"/>
      <c r="G145" s="330"/>
      <c r="H145" s="330"/>
      <c r="I145" s="330"/>
    </row>
    <row r="146" spans="1:11" ht="8.1" customHeight="1" x14ac:dyDescent="0.2"/>
    <row r="147" spans="1:11" ht="20.100000000000001" customHeight="1" x14ac:dyDescent="0.2">
      <c r="A147" s="81" t="s">
        <v>24</v>
      </c>
      <c r="B147" s="82"/>
      <c r="C147" s="82"/>
      <c r="D147" s="84"/>
      <c r="F147" s="81" t="s">
        <v>84</v>
      </c>
      <c r="G147" s="82"/>
      <c r="H147" s="82"/>
      <c r="I147" s="84"/>
    </row>
    <row r="148" spans="1:11" ht="30" customHeight="1" x14ac:dyDescent="0.2">
      <c r="A148" s="345"/>
      <c r="B148" s="345"/>
      <c r="C148" s="345"/>
      <c r="D148" s="345"/>
      <c r="F148" s="345"/>
      <c r="G148" s="345"/>
      <c r="H148" s="345"/>
      <c r="I148" s="345"/>
    </row>
    <row r="149" spans="1:11" s="124" customFormat="1" ht="8.1" customHeight="1" x14ac:dyDescent="0.2">
      <c r="A149" s="20"/>
      <c r="B149" s="20"/>
      <c r="C149" s="20"/>
      <c r="D149" s="20"/>
      <c r="E149" s="20"/>
      <c r="F149" s="20"/>
      <c r="G149" s="20"/>
      <c r="H149" s="20"/>
      <c r="I149" s="20"/>
      <c r="K149" s="197"/>
    </row>
    <row r="150" spans="1:11" s="124" customFormat="1" ht="20.100000000000001" customHeight="1" x14ac:dyDescent="0.2">
      <c r="A150" s="78" t="s">
        <v>377</v>
      </c>
      <c r="B150" s="79"/>
      <c r="C150" s="79"/>
      <c r="D150" s="79"/>
      <c r="E150" s="79"/>
      <c r="F150" s="79"/>
      <c r="G150" s="79"/>
      <c r="H150" s="79"/>
      <c r="I150" s="85"/>
      <c r="K150" s="197"/>
    </row>
    <row r="151" spans="1:11" s="26" customFormat="1" ht="15" customHeight="1" x14ac:dyDescent="0.2">
      <c r="A151" s="121" t="s">
        <v>379</v>
      </c>
      <c r="B151" s="122"/>
      <c r="C151" s="122"/>
      <c r="D151" s="123"/>
      <c r="F151" s="121" t="s">
        <v>382</v>
      </c>
      <c r="G151" s="122"/>
      <c r="H151" s="122"/>
      <c r="I151" s="123"/>
      <c r="K151" s="197"/>
    </row>
    <row r="152" spans="1:11" s="124" customFormat="1" ht="20.100000000000001" customHeight="1" x14ac:dyDescent="0.2">
      <c r="A152" s="353"/>
      <c r="B152" s="353"/>
      <c r="C152" s="353"/>
      <c r="D152" s="353"/>
      <c r="F152" s="354"/>
      <c r="G152" s="354"/>
      <c r="H152" s="354"/>
      <c r="I152" s="354"/>
      <c r="K152" s="197"/>
    </row>
    <row r="153" spans="1:11" s="124" customFormat="1" ht="15" customHeight="1" x14ac:dyDescent="0.2">
      <c r="A153" s="121" t="s">
        <v>383</v>
      </c>
      <c r="B153" s="122"/>
      <c r="C153" s="122"/>
      <c r="D153" s="123"/>
      <c r="F153" s="121" t="s">
        <v>384</v>
      </c>
      <c r="G153" s="122"/>
      <c r="H153" s="122"/>
      <c r="I153" s="123"/>
      <c r="K153" s="217"/>
    </row>
    <row r="154" spans="1:11" s="124" customFormat="1" ht="20.100000000000001" customHeight="1" x14ac:dyDescent="0.2">
      <c r="A154" s="351"/>
      <c r="B154" s="351"/>
      <c r="C154" s="351"/>
      <c r="D154" s="351"/>
      <c r="F154" s="352"/>
      <c r="G154" s="352"/>
      <c r="H154" s="352"/>
      <c r="I154" s="352"/>
      <c r="K154" s="197"/>
    </row>
    <row r="155" spans="1:11" ht="8.1" customHeight="1" x14ac:dyDescent="0.2"/>
    <row r="156" spans="1:11" s="65" customFormat="1" ht="20.100000000000001" customHeight="1" x14ac:dyDescent="0.2">
      <c r="A156" s="78" t="s">
        <v>136</v>
      </c>
      <c r="B156" s="79"/>
      <c r="C156" s="79"/>
      <c r="D156" s="79"/>
      <c r="E156" s="79"/>
      <c r="F156" s="79"/>
      <c r="G156" s="79"/>
      <c r="H156" s="79">
        <f>LEN(A157)</f>
        <v>0</v>
      </c>
      <c r="I156" s="85" t="s">
        <v>52</v>
      </c>
      <c r="K156" s="124"/>
    </row>
    <row r="157" spans="1:11" s="31" customFormat="1" ht="129.94999999999999" customHeight="1" x14ac:dyDescent="0.2">
      <c r="A157" s="329"/>
      <c r="B157" s="329"/>
      <c r="C157" s="329"/>
      <c r="D157" s="329"/>
      <c r="E157" s="329"/>
      <c r="F157" s="329"/>
      <c r="G157" s="329"/>
      <c r="H157" s="329"/>
      <c r="I157" s="329"/>
      <c r="K157" s="124"/>
    </row>
    <row r="158" spans="1:11" ht="8.1" customHeight="1" x14ac:dyDescent="0.2">
      <c r="A158" s="20"/>
      <c r="B158" s="20"/>
      <c r="C158" s="20"/>
      <c r="D158" s="20"/>
      <c r="E158" s="20"/>
      <c r="F158" s="20"/>
      <c r="G158" s="20"/>
      <c r="H158" s="20"/>
      <c r="I158" s="20"/>
    </row>
    <row r="159" spans="1:11" ht="20.100000000000001" customHeight="1" x14ac:dyDescent="0.2">
      <c r="A159" s="21" t="s">
        <v>189</v>
      </c>
      <c r="B159" s="22"/>
      <c r="C159" s="22"/>
      <c r="D159" s="22"/>
      <c r="E159" s="22"/>
      <c r="F159" s="22"/>
      <c r="G159" s="22"/>
      <c r="H159" s="349" t="str">
        <f>'Hidden data'!D54</f>
        <v xml:space="preserve">B8 - </v>
      </c>
      <c r="I159" s="350"/>
    </row>
    <row r="160" spans="1:11" ht="20.100000000000001" customHeight="1" x14ac:dyDescent="0.2">
      <c r="A160" s="78" t="s">
        <v>122</v>
      </c>
      <c r="B160" s="79"/>
      <c r="C160" s="79"/>
      <c r="D160" s="79"/>
      <c r="E160" s="79"/>
      <c r="F160" s="79"/>
      <c r="G160" s="79"/>
      <c r="H160" s="79"/>
      <c r="I160" s="80" t="str">
        <f>CONCATENATE(LEN(A161),"/","150")</f>
        <v>0/150</v>
      </c>
    </row>
    <row r="161" spans="1:11" ht="20.100000000000001" customHeight="1" x14ac:dyDescent="0.2">
      <c r="A161" s="330"/>
      <c r="B161" s="330"/>
      <c r="C161" s="330"/>
      <c r="D161" s="330"/>
      <c r="E161" s="330"/>
      <c r="F161" s="330"/>
      <c r="G161" s="330"/>
      <c r="H161" s="330"/>
      <c r="I161" s="330"/>
    </row>
    <row r="162" spans="1:11" ht="20.100000000000001" customHeight="1" x14ac:dyDescent="0.2">
      <c r="A162" s="81" t="s">
        <v>75</v>
      </c>
      <c r="B162" s="82"/>
      <c r="C162" s="82"/>
      <c r="D162" s="83" t="str">
        <f>CONCATENATE(LEN(A163),"/","10")</f>
        <v>0/10</v>
      </c>
      <c r="F162" s="81" t="s">
        <v>114</v>
      </c>
      <c r="G162" s="82"/>
      <c r="H162" s="82"/>
      <c r="I162" s="84"/>
    </row>
    <row r="163" spans="1:11" ht="19.5" customHeight="1" x14ac:dyDescent="0.2">
      <c r="A163" s="330"/>
      <c r="B163" s="330"/>
      <c r="C163" s="330"/>
      <c r="D163" s="330"/>
      <c r="F163" s="86"/>
      <c r="G163" s="330"/>
      <c r="H163" s="330"/>
      <c r="I163" s="330"/>
    </row>
    <row r="164" spans="1:11" ht="8.1" customHeight="1" x14ac:dyDescent="0.2">
      <c r="A164" s="20"/>
      <c r="B164" s="20"/>
      <c r="C164" s="20"/>
      <c r="D164" s="20"/>
      <c r="E164" s="20"/>
      <c r="F164" s="20"/>
      <c r="G164" s="20"/>
      <c r="H164" s="20"/>
      <c r="I164" s="20"/>
    </row>
    <row r="165" spans="1:11" ht="20.100000000000001" customHeight="1" x14ac:dyDescent="0.2">
      <c r="A165" s="78" t="s">
        <v>150</v>
      </c>
      <c r="B165" s="79"/>
      <c r="C165" s="79"/>
      <c r="D165" s="79"/>
      <c r="E165" s="79"/>
      <c r="F165" s="79"/>
      <c r="G165" s="79"/>
      <c r="H165" s="79"/>
      <c r="I165" s="85"/>
    </row>
    <row r="166" spans="1:11" s="26" customFormat="1" ht="15" customHeight="1" x14ac:dyDescent="0.2">
      <c r="A166" s="23" t="s">
        <v>0</v>
      </c>
      <c r="B166" s="24"/>
      <c r="C166" s="24"/>
      <c r="D166" s="25"/>
      <c r="F166" s="23" t="s">
        <v>2</v>
      </c>
      <c r="G166" s="24"/>
      <c r="H166" s="24"/>
      <c r="I166" s="25"/>
      <c r="K166" s="124"/>
    </row>
    <row r="167" spans="1:11" ht="20.100000000000001" customHeight="1" x14ac:dyDescent="0.2">
      <c r="A167" s="331"/>
      <c r="B167" s="331"/>
      <c r="C167" s="331"/>
      <c r="D167" s="331"/>
      <c r="F167" s="331"/>
      <c r="G167" s="331"/>
      <c r="H167" s="331"/>
      <c r="I167" s="331"/>
    </row>
    <row r="168" spans="1:11" ht="15" customHeight="1" x14ac:dyDescent="0.2">
      <c r="A168" s="23" t="s">
        <v>3</v>
      </c>
      <c r="B168" s="24"/>
      <c r="C168" s="24"/>
      <c r="D168" s="25"/>
      <c r="F168" s="23" t="s">
        <v>1</v>
      </c>
      <c r="G168" s="24"/>
      <c r="H168" s="24"/>
      <c r="I168" s="25"/>
    </row>
    <row r="169" spans="1:11" ht="20.100000000000001" customHeight="1" x14ac:dyDescent="0.2">
      <c r="A169" s="330"/>
      <c r="B169" s="330"/>
      <c r="C169" s="330"/>
      <c r="D169" s="330"/>
      <c r="F169" s="330"/>
      <c r="G169" s="330"/>
      <c r="H169" s="330"/>
      <c r="I169" s="330"/>
    </row>
    <row r="170" spans="1:11" ht="15" customHeight="1" x14ac:dyDescent="0.2">
      <c r="A170" s="23" t="s">
        <v>113</v>
      </c>
      <c r="B170" s="24"/>
      <c r="C170" s="24"/>
      <c r="D170" s="25"/>
      <c r="F170" s="27" t="s">
        <v>137</v>
      </c>
      <c r="G170" s="28"/>
      <c r="H170" s="28"/>
      <c r="I170" s="29"/>
    </row>
    <row r="171" spans="1:11" ht="20.100000000000001" customHeight="1" x14ac:dyDescent="0.2">
      <c r="A171" s="330"/>
      <c r="B171" s="330"/>
      <c r="C171" s="330"/>
      <c r="D171" s="330"/>
      <c r="F171" s="335"/>
      <c r="G171" s="330"/>
      <c r="H171" s="330"/>
      <c r="I171" s="330"/>
    </row>
    <row r="172" spans="1:11" ht="8.1" customHeight="1" x14ac:dyDescent="0.2"/>
    <row r="173" spans="1:11" ht="20.100000000000001" customHeight="1" x14ac:dyDescent="0.2">
      <c r="A173" s="81" t="s">
        <v>24</v>
      </c>
      <c r="B173" s="82"/>
      <c r="C173" s="82"/>
      <c r="D173" s="84"/>
      <c r="F173" s="81" t="s">
        <v>84</v>
      </c>
      <c r="G173" s="82"/>
      <c r="H173" s="82"/>
      <c r="I173" s="84"/>
    </row>
    <row r="174" spans="1:11" ht="30" customHeight="1" x14ac:dyDescent="0.2">
      <c r="A174" s="345"/>
      <c r="B174" s="345"/>
      <c r="C174" s="345"/>
      <c r="D174" s="345"/>
      <c r="F174" s="345"/>
      <c r="G174" s="345"/>
      <c r="H174" s="345"/>
      <c r="I174" s="345"/>
    </row>
    <row r="175" spans="1:11" s="124" customFormat="1" ht="8.1" customHeight="1" x14ac:dyDescent="0.2">
      <c r="A175" s="20"/>
      <c r="B175" s="20"/>
      <c r="C175" s="20"/>
      <c r="D175" s="20"/>
      <c r="E175" s="20"/>
      <c r="F175" s="20"/>
      <c r="G175" s="20"/>
      <c r="H175" s="20"/>
      <c r="I175" s="20"/>
      <c r="K175" s="197"/>
    </row>
    <row r="176" spans="1:11" s="124" customFormat="1" ht="20.100000000000001" customHeight="1" x14ac:dyDescent="0.2">
      <c r="A176" s="78" t="s">
        <v>377</v>
      </c>
      <c r="B176" s="79"/>
      <c r="C176" s="79"/>
      <c r="D176" s="79"/>
      <c r="E176" s="79"/>
      <c r="F176" s="79"/>
      <c r="G176" s="79"/>
      <c r="H176" s="79"/>
      <c r="I176" s="85"/>
      <c r="K176" s="197"/>
    </row>
    <row r="177" spans="1:11" s="26" customFormat="1" ht="15" customHeight="1" x14ac:dyDescent="0.2">
      <c r="A177" s="121" t="s">
        <v>379</v>
      </c>
      <c r="B177" s="122"/>
      <c r="C177" s="122"/>
      <c r="D177" s="123"/>
      <c r="F177" s="121" t="s">
        <v>382</v>
      </c>
      <c r="G177" s="122"/>
      <c r="H177" s="122"/>
      <c r="I177" s="123"/>
      <c r="K177" s="197"/>
    </row>
    <row r="178" spans="1:11" s="124" customFormat="1" ht="20.100000000000001" customHeight="1" x14ac:dyDescent="0.2">
      <c r="A178" s="353"/>
      <c r="B178" s="353"/>
      <c r="C178" s="353"/>
      <c r="D178" s="353"/>
      <c r="F178" s="354"/>
      <c r="G178" s="354"/>
      <c r="H178" s="354"/>
      <c r="I178" s="354"/>
      <c r="K178" s="197"/>
    </row>
    <row r="179" spans="1:11" s="124" customFormat="1" ht="15" customHeight="1" x14ac:dyDescent="0.2">
      <c r="A179" s="121" t="s">
        <v>383</v>
      </c>
      <c r="B179" s="122"/>
      <c r="C179" s="122"/>
      <c r="D179" s="123"/>
      <c r="F179" s="121" t="s">
        <v>384</v>
      </c>
      <c r="G179" s="122"/>
      <c r="H179" s="122"/>
      <c r="I179" s="123"/>
      <c r="K179" s="217"/>
    </row>
    <row r="180" spans="1:11" s="124" customFormat="1" ht="20.100000000000001" customHeight="1" x14ac:dyDescent="0.2">
      <c r="A180" s="351"/>
      <c r="B180" s="351"/>
      <c r="C180" s="351"/>
      <c r="D180" s="351"/>
      <c r="F180" s="352"/>
      <c r="G180" s="352"/>
      <c r="H180" s="352"/>
      <c r="I180" s="352"/>
      <c r="K180" s="197"/>
    </row>
    <row r="181" spans="1:11" ht="8.1" customHeight="1" x14ac:dyDescent="0.2"/>
    <row r="182" spans="1:11" s="65" customFormat="1" ht="20.100000000000001" customHeight="1" x14ac:dyDescent="0.2">
      <c r="A182" s="78" t="s">
        <v>136</v>
      </c>
      <c r="B182" s="79"/>
      <c r="C182" s="79"/>
      <c r="D182" s="79"/>
      <c r="E182" s="79"/>
      <c r="F182" s="79"/>
      <c r="G182" s="79"/>
      <c r="H182" s="79">
        <f>LEN(A183)</f>
        <v>0</v>
      </c>
      <c r="I182" s="85" t="s">
        <v>52</v>
      </c>
      <c r="K182" s="124"/>
    </row>
    <row r="183" spans="1:11" s="31" customFormat="1" ht="129.94999999999999" customHeight="1" x14ac:dyDescent="0.2">
      <c r="A183" s="329"/>
      <c r="B183" s="329"/>
      <c r="C183" s="329"/>
      <c r="D183" s="329"/>
      <c r="E183" s="329"/>
      <c r="F183" s="329"/>
      <c r="G183" s="329"/>
      <c r="H183" s="329"/>
      <c r="I183" s="329"/>
      <c r="K183" s="124"/>
    </row>
    <row r="184" spans="1:11" ht="8.1" customHeight="1" x14ac:dyDescent="0.2">
      <c r="A184" s="20"/>
      <c r="B184" s="20"/>
      <c r="C184" s="20"/>
      <c r="D184" s="20"/>
      <c r="E184" s="20"/>
      <c r="F184" s="20"/>
      <c r="G184" s="20"/>
      <c r="H184" s="20"/>
      <c r="I184" s="20"/>
    </row>
    <row r="185" spans="1:11" ht="20.100000000000001" customHeight="1" x14ac:dyDescent="0.2">
      <c r="A185" s="21" t="s">
        <v>190</v>
      </c>
      <c r="B185" s="22"/>
      <c r="C185" s="22"/>
      <c r="D185" s="22"/>
      <c r="E185" s="22"/>
      <c r="F185" s="22"/>
      <c r="G185" s="22"/>
      <c r="H185" s="349" t="str">
        <f>'Hidden data'!D55</f>
        <v xml:space="preserve">B9 - </v>
      </c>
      <c r="I185" s="350"/>
    </row>
    <row r="186" spans="1:11" ht="20.100000000000001" customHeight="1" x14ac:dyDescent="0.2">
      <c r="A186" s="78" t="s">
        <v>122</v>
      </c>
      <c r="B186" s="79"/>
      <c r="C186" s="79"/>
      <c r="D186" s="79"/>
      <c r="E186" s="79"/>
      <c r="F186" s="79"/>
      <c r="G186" s="79"/>
      <c r="H186" s="79"/>
      <c r="I186" s="80" t="str">
        <f>CONCATENATE(LEN(A187),"/","150")</f>
        <v>0/150</v>
      </c>
    </row>
    <row r="187" spans="1:11" ht="20.100000000000001" customHeight="1" x14ac:dyDescent="0.2">
      <c r="A187" s="330"/>
      <c r="B187" s="330"/>
      <c r="C187" s="330"/>
      <c r="D187" s="330"/>
      <c r="E187" s="330"/>
      <c r="F187" s="330"/>
      <c r="G187" s="330"/>
      <c r="H187" s="330"/>
      <c r="I187" s="330"/>
    </row>
    <row r="188" spans="1:11" ht="20.100000000000001" customHeight="1" x14ac:dyDescent="0.2">
      <c r="A188" s="81" t="s">
        <v>75</v>
      </c>
      <c r="B188" s="82"/>
      <c r="C188" s="82"/>
      <c r="D188" s="83" t="str">
        <f>CONCATENATE(LEN(A189),"/","10")</f>
        <v>0/10</v>
      </c>
      <c r="F188" s="81" t="s">
        <v>114</v>
      </c>
      <c r="G188" s="82"/>
      <c r="H188" s="82"/>
      <c r="I188" s="84"/>
    </row>
    <row r="189" spans="1:11" ht="19.5" customHeight="1" x14ac:dyDescent="0.2">
      <c r="A189" s="330"/>
      <c r="B189" s="330"/>
      <c r="C189" s="330"/>
      <c r="D189" s="330"/>
      <c r="F189" s="86"/>
      <c r="G189" s="330"/>
      <c r="H189" s="330"/>
      <c r="I189" s="330"/>
    </row>
    <row r="190" spans="1:11" ht="8.1" customHeight="1" x14ac:dyDescent="0.2">
      <c r="A190" s="20"/>
      <c r="B190" s="20"/>
      <c r="C190" s="20"/>
      <c r="D190" s="20"/>
      <c r="E190" s="20"/>
      <c r="F190" s="20"/>
      <c r="G190" s="20"/>
      <c r="H190" s="20"/>
      <c r="I190" s="20"/>
    </row>
    <row r="191" spans="1:11" ht="20.100000000000001" customHeight="1" x14ac:dyDescent="0.2">
      <c r="A191" s="78" t="s">
        <v>150</v>
      </c>
      <c r="B191" s="79"/>
      <c r="C191" s="79"/>
      <c r="D191" s="79"/>
      <c r="E191" s="79"/>
      <c r="F191" s="79"/>
      <c r="G191" s="79"/>
      <c r="H191" s="79"/>
      <c r="I191" s="85"/>
    </row>
    <row r="192" spans="1:11" s="26" customFormat="1" ht="15" customHeight="1" x14ac:dyDescent="0.2">
      <c r="A192" s="23" t="s">
        <v>0</v>
      </c>
      <c r="B192" s="24"/>
      <c r="C192" s="24"/>
      <c r="D192" s="25"/>
      <c r="F192" s="23" t="s">
        <v>2</v>
      </c>
      <c r="G192" s="24"/>
      <c r="H192" s="24"/>
      <c r="I192" s="25"/>
      <c r="K192" s="124"/>
    </row>
    <row r="193" spans="1:11" ht="20.100000000000001" customHeight="1" x14ac:dyDescent="0.2">
      <c r="A193" s="331"/>
      <c r="B193" s="331"/>
      <c r="C193" s="331"/>
      <c r="D193" s="331"/>
      <c r="F193" s="331"/>
      <c r="G193" s="331"/>
      <c r="H193" s="331"/>
      <c r="I193" s="331"/>
    </row>
    <row r="194" spans="1:11" ht="15" customHeight="1" x14ac:dyDescent="0.2">
      <c r="A194" s="23" t="s">
        <v>3</v>
      </c>
      <c r="B194" s="24"/>
      <c r="C194" s="24"/>
      <c r="D194" s="25"/>
      <c r="F194" s="23" t="s">
        <v>1</v>
      </c>
      <c r="G194" s="24"/>
      <c r="H194" s="24"/>
      <c r="I194" s="25"/>
    </row>
    <row r="195" spans="1:11" ht="20.100000000000001" customHeight="1" x14ac:dyDescent="0.2">
      <c r="A195" s="330"/>
      <c r="B195" s="330"/>
      <c r="C195" s="330"/>
      <c r="D195" s="330"/>
      <c r="F195" s="330"/>
      <c r="G195" s="330"/>
      <c r="H195" s="330"/>
      <c r="I195" s="330"/>
    </row>
    <row r="196" spans="1:11" ht="15" customHeight="1" x14ac:dyDescent="0.2">
      <c r="A196" s="23" t="s">
        <v>113</v>
      </c>
      <c r="B196" s="24"/>
      <c r="C196" s="24"/>
      <c r="D196" s="25"/>
      <c r="F196" s="27" t="s">
        <v>137</v>
      </c>
      <c r="G196" s="28"/>
      <c r="H196" s="28"/>
      <c r="I196" s="29"/>
    </row>
    <row r="197" spans="1:11" ht="20.100000000000001" customHeight="1" x14ac:dyDescent="0.2">
      <c r="A197" s="330"/>
      <c r="B197" s="330"/>
      <c r="C197" s="330"/>
      <c r="D197" s="330"/>
      <c r="F197" s="335"/>
      <c r="G197" s="330"/>
      <c r="H197" s="330"/>
      <c r="I197" s="330"/>
    </row>
    <row r="198" spans="1:11" ht="8.1" customHeight="1" x14ac:dyDescent="0.2"/>
    <row r="199" spans="1:11" ht="20.100000000000001" customHeight="1" x14ac:dyDescent="0.2">
      <c r="A199" s="81" t="s">
        <v>24</v>
      </c>
      <c r="B199" s="82"/>
      <c r="C199" s="82"/>
      <c r="D199" s="84"/>
      <c r="F199" s="81" t="s">
        <v>84</v>
      </c>
      <c r="G199" s="82"/>
      <c r="H199" s="82"/>
      <c r="I199" s="84"/>
    </row>
    <row r="200" spans="1:11" ht="30" customHeight="1" x14ac:dyDescent="0.2">
      <c r="A200" s="345"/>
      <c r="B200" s="345"/>
      <c r="C200" s="345"/>
      <c r="D200" s="345"/>
      <c r="F200" s="345"/>
      <c r="G200" s="345"/>
      <c r="H200" s="345"/>
      <c r="I200" s="345"/>
    </row>
    <row r="201" spans="1:11" s="124" customFormat="1" ht="8.1" customHeight="1" x14ac:dyDescent="0.2">
      <c r="A201" s="20"/>
      <c r="B201" s="20"/>
      <c r="C201" s="20"/>
      <c r="D201" s="20"/>
      <c r="E201" s="20"/>
      <c r="F201" s="20"/>
      <c r="G201" s="20"/>
      <c r="H201" s="20"/>
      <c r="I201" s="20"/>
      <c r="K201" s="197"/>
    </row>
    <row r="202" spans="1:11" s="124" customFormat="1" ht="20.100000000000001" customHeight="1" x14ac:dyDescent="0.2">
      <c r="A202" s="78" t="s">
        <v>377</v>
      </c>
      <c r="B202" s="79"/>
      <c r="C202" s="79"/>
      <c r="D202" s="79"/>
      <c r="E202" s="79"/>
      <c r="F202" s="79"/>
      <c r="G202" s="79"/>
      <c r="H202" s="79"/>
      <c r="I202" s="85"/>
      <c r="K202" s="197"/>
    </row>
    <row r="203" spans="1:11" s="26" customFormat="1" ht="15" customHeight="1" x14ac:dyDescent="0.2">
      <c r="A203" s="121" t="s">
        <v>379</v>
      </c>
      <c r="B203" s="122"/>
      <c r="C203" s="122"/>
      <c r="D203" s="123"/>
      <c r="F203" s="121" t="s">
        <v>382</v>
      </c>
      <c r="G203" s="122"/>
      <c r="H203" s="122"/>
      <c r="I203" s="123"/>
      <c r="K203" s="197"/>
    </row>
    <row r="204" spans="1:11" s="124" customFormat="1" ht="20.100000000000001" customHeight="1" x14ac:dyDescent="0.2">
      <c r="A204" s="353"/>
      <c r="B204" s="353"/>
      <c r="C204" s="353"/>
      <c r="D204" s="353"/>
      <c r="F204" s="354"/>
      <c r="G204" s="354"/>
      <c r="H204" s="354"/>
      <c r="I204" s="354"/>
      <c r="K204" s="197"/>
    </row>
    <row r="205" spans="1:11" s="124" customFormat="1" ht="15" customHeight="1" x14ac:dyDescent="0.2">
      <c r="A205" s="121" t="s">
        <v>383</v>
      </c>
      <c r="B205" s="122"/>
      <c r="C205" s="122"/>
      <c r="D205" s="123"/>
      <c r="F205" s="121" t="s">
        <v>384</v>
      </c>
      <c r="G205" s="122"/>
      <c r="H205" s="122"/>
      <c r="I205" s="123"/>
      <c r="K205" s="217"/>
    </row>
    <row r="206" spans="1:11" s="124" customFormat="1" ht="20.100000000000001" customHeight="1" x14ac:dyDescent="0.2">
      <c r="A206" s="351"/>
      <c r="B206" s="351"/>
      <c r="C206" s="351"/>
      <c r="D206" s="351"/>
      <c r="F206" s="352"/>
      <c r="G206" s="352"/>
      <c r="H206" s="352"/>
      <c r="I206" s="352"/>
      <c r="K206" s="197"/>
    </row>
    <row r="207" spans="1:11" ht="8.1" customHeight="1" x14ac:dyDescent="0.2"/>
    <row r="208" spans="1:11" s="65" customFormat="1" ht="20.100000000000001" customHeight="1" x14ac:dyDescent="0.2">
      <c r="A208" s="78" t="s">
        <v>136</v>
      </c>
      <c r="B208" s="79"/>
      <c r="C208" s="79"/>
      <c r="D208" s="79"/>
      <c r="E208" s="79"/>
      <c r="F208" s="79"/>
      <c r="G208" s="79"/>
      <c r="H208" s="79">
        <f>LEN(A209)</f>
        <v>0</v>
      </c>
      <c r="I208" s="85" t="s">
        <v>52</v>
      </c>
      <c r="K208" s="124"/>
    </row>
    <row r="209" spans="1:11" s="31" customFormat="1" ht="129.94999999999999" customHeight="1" x14ac:dyDescent="0.2">
      <c r="A209" s="329"/>
      <c r="B209" s="329"/>
      <c r="C209" s="329"/>
      <c r="D209" s="329"/>
      <c r="E209" s="329"/>
      <c r="F209" s="329"/>
      <c r="G209" s="329"/>
      <c r="H209" s="329"/>
      <c r="I209" s="329"/>
      <c r="K209" s="124"/>
    </row>
    <row r="210" spans="1:11" ht="8.1" customHeight="1" x14ac:dyDescent="0.2">
      <c r="A210" s="20"/>
      <c r="B210" s="20"/>
      <c r="C210" s="20"/>
      <c r="D210" s="20"/>
      <c r="E210" s="20"/>
      <c r="F210" s="20"/>
      <c r="G210" s="20"/>
      <c r="H210" s="20"/>
      <c r="I210" s="20"/>
    </row>
    <row r="211" spans="1:11" ht="20.100000000000001" customHeight="1" x14ac:dyDescent="0.2">
      <c r="A211" s="21" t="s">
        <v>191</v>
      </c>
      <c r="B211" s="22"/>
      <c r="C211" s="22"/>
      <c r="D211" s="22"/>
      <c r="E211" s="22"/>
      <c r="F211" s="22"/>
      <c r="G211" s="22"/>
      <c r="H211" s="349" t="str">
        <f>'Hidden data'!D56</f>
        <v xml:space="preserve">B10 - </v>
      </c>
      <c r="I211" s="350"/>
    </row>
    <row r="212" spans="1:11" ht="20.100000000000001" customHeight="1" x14ac:dyDescent="0.2">
      <c r="A212" s="78" t="s">
        <v>122</v>
      </c>
      <c r="B212" s="79"/>
      <c r="C212" s="79"/>
      <c r="D212" s="79"/>
      <c r="E212" s="79"/>
      <c r="F212" s="79"/>
      <c r="G212" s="79"/>
      <c r="H212" s="79"/>
      <c r="I212" s="80" t="str">
        <f>CONCATENATE(LEN(A213),"/","150")</f>
        <v>0/150</v>
      </c>
    </row>
    <row r="213" spans="1:11" ht="20.100000000000001" customHeight="1" x14ac:dyDescent="0.2">
      <c r="A213" s="330"/>
      <c r="B213" s="330"/>
      <c r="C213" s="330"/>
      <c r="D213" s="330"/>
      <c r="E213" s="330"/>
      <c r="F213" s="330"/>
      <c r="G213" s="330"/>
      <c r="H213" s="330"/>
      <c r="I213" s="330"/>
    </row>
    <row r="214" spans="1:11" ht="20.100000000000001" customHeight="1" x14ac:dyDescent="0.2">
      <c r="A214" s="81" t="s">
        <v>75</v>
      </c>
      <c r="B214" s="82"/>
      <c r="C214" s="82"/>
      <c r="D214" s="83" t="str">
        <f>CONCATENATE(LEN(A215),"/","10")</f>
        <v>0/10</v>
      </c>
      <c r="F214" s="81" t="s">
        <v>114</v>
      </c>
      <c r="G214" s="82"/>
      <c r="H214" s="82"/>
      <c r="I214" s="84"/>
    </row>
    <row r="215" spans="1:11" ht="19.5" customHeight="1" x14ac:dyDescent="0.2">
      <c r="A215" s="330"/>
      <c r="B215" s="330"/>
      <c r="C215" s="330"/>
      <c r="D215" s="330"/>
      <c r="F215" s="86"/>
      <c r="G215" s="330"/>
      <c r="H215" s="330"/>
      <c r="I215" s="330"/>
    </row>
    <row r="216" spans="1:11" ht="8.1" customHeight="1" x14ac:dyDescent="0.2">
      <c r="A216" s="20"/>
      <c r="B216" s="20"/>
      <c r="C216" s="20"/>
      <c r="D216" s="20"/>
      <c r="E216" s="20"/>
      <c r="F216" s="20"/>
      <c r="G216" s="20"/>
      <c r="H216" s="20"/>
      <c r="I216" s="20"/>
    </row>
    <row r="217" spans="1:11" ht="20.100000000000001" customHeight="1" x14ac:dyDescent="0.2">
      <c r="A217" s="78" t="s">
        <v>150</v>
      </c>
      <c r="B217" s="79"/>
      <c r="C217" s="79"/>
      <c r="D217" s="79"/>
      <c r="E217" s="79"/>
      <c r="F217" s="79"/>
      <c r="G217" s="79"/>
      <c r="H217" s="79"/>
      <c r="I217" s="85"/>
    </row>
    <row r="218" spans="1:11" s="26" customFormat="1" ht="15" customHeight="1" x14ac:dyDescent="0.2">
      <c r="A218" s="23" t="s">
        <v>0</v>
      </c>
      <c r="B218" s="24"/>
      <c r="C218" s="24"/>
      <c r="D218" s="25"/>
      <c r="F218" s="23" t="s">
        <v>2</v>
      </c>
      <c r="G218" s="24"/>
      <c r="H218" s="24"/>
      <c r="I218" s="25"/>
      <c r="K218" s="124"/>
    </row>
    <row r="219" spans="1:11" ht="20.100000000000001" customHeight="1" x14ac:dyDescent="0.2">
      <c r="A219" s="331"/>
      <c r="B219" s="331"/>
      <c r="C219" s="331"/>
      <c r="D219" s="331"/>
      <c r="F219" s="331"/>
      <c r="G219" s="331"/>
      <c r="H219" s="331"/>
      <c r="I219" s="331"/>
    </row>
    <row r="220" spans="1:11" ht="15" customHeight="1" x14ac:dyDescent="0.2">
      <c r="A220" s="23" t="s">
        <v>3</v>
      </c>
      <c r="B220" s="24"/>
      <c r="C220" s="24"/>
      <c r="D220" s="25"/>
      <c r="F220" s="23" t="s">
        <v>1</v>
      </c>
      <c r="G220" s="24"/>
      <c r="H220" s="24"/>
      <c r="I220" s="25"/>
    </row>
    <row r="221" spans="1:11" ht="20.100000000000001" customHeight="1" x14ac:dyDescent="0.2">
      <c r="A221" s="330"/>
      <c r="B221" s="330"/>
      <c r="C221" s="330"/>
      <c r="D221" s="330"/>
      <c r="F221" s="330"/>
      <c r="G221" s="330"/>
      <c r="H221" s="330"/>
      <c r="I221" s="330"/>
    </row>
    <row r="222" spans="1:11" ht="15" customHeight="1" x14ac:dyDescent="0.2">
      <c r="A222" s="23" t="s">
        <v>113</v>
      </c>
      <c r="B222" s="24"/>
      <c r="C222" s="24"/>
      <c r="D222" s="25"/>
      <c r="F222" s="27" t="s">
        <v>137</v>
      </c>
      <c r="G222" s="28"/>
      <c r="H222" s="28"/>
      <c r="I222" s="29"/>
    </row>
    <row r="223" spans="1:11" ht="20.100000000000001" customHeight="1" x14ac:dyDescent="0.2">
      <c r="A223" s="330"/>
      <c r="B223" s="330"/>
      <c r="C223" s="330"/>
      <c r="D223" s="330"/>
      <c r="F223" s="335"/>
      <c r="G223" s="330"/>
      <c r="H223" s="330"/>
      <c r="I223" s="330"/>
    </row>
    <row r="224" spans="1:11" ht="8.1" customHeight="1" x14ac:dyDescent="0.2"/>
    <row r="225" spans="1:11" ht="20.100000000000001" customHeight="1" x14ac:dyDescent="0.2">
      <c r="A225" s="81" t="s">
        <v>24</v>
      </c>
      <c r="B225" s="82"/>
      <c r="C225" s="82"/>
      <c r="D225" s="84"/>
      <c r="F225" s="81" t="s">
        <v>84</v>
      </c>
      <c r="G225" s="82"/>
      <c r="H225" s="82"/>
      <c r="I225" s="84"/>
    </row>
    <row r="226" spans="1:11" ht="30" customHeight="1" x14ac:dyDescent="0.2">
      <c r="A226" s="345"/>
      <c r="B226" s="345"/>
      <c r="C226" s="345"/>
      <c r="D226" s="345"/>
      <c r="F226" s="345"/>
      <c r="G226" s="345"/>
      <c r="H226" s="345"/>
      <c r="I226" s="345"/>
    </row>
    <row r="227" spans="1:11" s="124" customFormat="1" ht="8.1" customHeight="1" x14ac:dyDescent="0.2">
      <c r="A227" s="20"/>
      <c r="B227" s="20"/>
      <c r="C227" s="20"/>
      <c r="D227" s="20"/>
      <c r="E227" s="20"/>
      <c r="F227" s="20"/>
      <c r="G227" s="20"/>
      <c r="H227" s="20"/>
      <c r="I227" s="20"/>
      <c r="K227" s="197"/>
    </row>
    <row r="228" spans="1:11" s="124" customFormat="1" ht="20.100000000000001" customHeight="1" x14ac:dyDescent="0.2">
      <c r="A228" s="78" t="s">
        <v>377</v>
      </c>
      <c r="B228" s="79"/>
      <c r="C228" s="79"/>
      <c r="D228" s="79"/>
      <c r="E228" s="79"/>
      <c r="F228" s="79"/>
      <c r="G228" s="79"/>
      <c r="H228" s="79"/>
      <c r="I228" s="85"/>
      <c r="K228" s="197"/>
    </row>
    <row r="229" spans="1:11" s="26" customFormat="1" ht="15" customHeight="1" x14ac:dyDescent="0.2">
      <c r="A229" s="121" t="s">
        <v>379</v>
      </c>
      <c r="B229" s="122"/>
      <c r="C229" s="122"/>
      <c r="D229" s="123"/>
      <c r="F229" s="121" t="s">
        <v>382</v>
      </c>
      <c r="G229" s="122"/>
      <c r="H229" s="122"/>
      <c r="I229" s="123"/>
      <c r="K229" s="197"/>
    </row>
    <row r="230" spans="1:11" s="124" customFormat="1" ht="20.100000000000001" customHeight="1" x14ac:dyDescent="0.2">
      <c r="A230" s="353"/>
      <c r="B230" s="353"/>
      <c r="C230" s="353"/>
      <c r="D230" s="353"/>
      <c r="F230" s="354"/>
      <c r="G230" s="354"/>
      <c r="H230" s="354"/>
      <c r="I230" s="354"/>
      <c r="K230" s="197"/>
    </row>
    <row r="231" spans="1:11" s="124" customFormat="1" ht="15" customHeight="1" x14ac:dyDescent="0.2">
      <c r="A231" s="121" t="s">
        <v>383</v>
      </c>
      <c r="B231" s="122"/>
      <c r="C231" s="122"/>
      <c r="D231" s="123"/>
      <c r="F231" s="121" t="s">
        <v>384</v>
      </c>
      <c r="G231" s="122"/>
      <c r="H231" s="122"/>
      <c r="I231" s="123"/>
      <c r="K231" s="217"/>
    </row>
    <row r="232" spans="1:11" s="124" customFormat="1" ht="20.100000000000001" customHeight="1" x14ac:dyDescent="0.2">
      <c r="A232" s="351"/>
      <c r="B232" s="351"/>
      <c r="C232" s="351"/>
      <c r="D232" s="351"/>
      <c r="F232" s="352"/>
      <c r="G232" s="352"/>
      <c r="H232" s="352"/>
      <c r="I232" s="352"/>
      <c r="K232" s="197"/>
    </row>
    <row r="233" spans="1:11" ht="8.1" customHeight="1" x14ac:dyDescent="0.2"/>
    <row r="234" spans="1:11" s="65" customFormat="1" ht="20.100000000000001" customHeight="1" x14ac:dyDescent="0.2">
      <c r="A234" s="78" t="s">
        <v>136</v>
      </c>
      <c r="B234" s="79"/>
      <c r="C234" s="79"/>
      <c r="D234" s="79"/>
      <c r="E234" s="79"/>
      <c r="F234" s="79"/>
      <c r="G234" s="79"/>
      <c r="H234" s="79">
        <f>LEN(A235)</f>
        <v>0</v>
      </c>
      <c r="I234" s="85" t="s">
        <v>52</v>
      </c>
      <c r="K234" s="124"/>
    </row>
    <row r="235" spans="1:11" s="31" customFormat="1" ht="129.94999999999999" customHeight="1" x14ac:dyDescent="0.2">
      <c r="A235" s="329"/>
      <c r="B235" s="329"/>
      <c r="C235" s="329"/>
      <c r="D235" s="329"/>
      <c r="E235" s="329"/>
      <c r="F235" s="329"/>
      <c r="G235" s="329"/>
      <c r="H235" s="329"/>
      <c r="I235" s="329"/>
      <c r="K235" s="124"/>
    </row>
    <row r="236" spans="1:11" ht="8.1" customHeight="1" x14ac:dyDescent="0.2">
      <c r="A236" s="20"/>
      <c r="B236" s="20"/>
      <c r="C236" s="20"/>
      <c r="D236" s="20"/>
      <c r="E236" s="20"/>
      <c r="F236" s="20"/>
      <c r="G236" s="20"/>
      <c r="H236" s="20"/>
      <c r="I236" s="20"/>
    </row>
    <row r="237" spans="1:11" ht="20.100000000000001" customHeight="1" x14ac:dyDescent="0.2">
      <c r="A237" s="21" t="s">
        <v>192</v>
      </c>
      <c r="B237" s="22"/>
      <c r="C237" s="22"/>
      <c r="D237" s="22"/>
      <c r="E237" s="22"/>
      <c r="F237" s="22"/>
      <c r="G237" s="22"/>
      <c r="H237" s="349" t="str">
        <f>'Hidden data'!D57</f>
        <v xml:space="preserve">B11 - </v>
      </c>
      <c r="I237" s="350"/>
    </row>
    <row r="238" spans="1:11" ht="20.100000000000001" customHeight="1" x14ac:dyDescent="0.2">
      <c r="A238" s="78" t="s">
        <v>122</v>
      </c>
      <c r="B238" s="79"/>
      <c r="C238" s="79"/>
      <c r="D238" s="79"/>
      <c r="E238" s="79"/>
      <c r="F238" s="79"/>
      <c r="G238" s="79"/>
      <c r="H238" s="79"/>
      <c r="I238" s="80" t="str">
        <f>CONCATENATE(LEN(A239),"/","150")</f>
        <v>0/150</v>
      </c>
    </row>
    <row r="239" spans="1:11" ht="20.100000000000001" customHeight="1" x14ac:dyDescent="0.2">
      <c r="A239" s="330"/>
      <c r="B239" s="330"/>
      <c r="C239" s="330"/>
      <c r="D239" s="330"/>
      <c r="E239" s="330"/>
      <c r="F239" s="330"/>
      <c r="G239" s="330"/>
      <c r="H239" s="330"/>
      <c r="I239" s="330"/>
    </row>
    <row r="240" spans="1:11" ht="20.100000000000001" customHeight="1" x14ac:dyDescent="0.2">
      <c r="A240" s="81" t="s">
        <v>75</v>
      </c>
      <c r="B240" s="82"/>
      <c r="C240" s="82"/>
      <c r="D240" s="83" t="str">
        <f>CONCATENATE(LEN(A241),"/","10")</f>
        <v>0/10</v>
      </c>
      <c r="F240" s="81" t="s">
        <v>114</v>
      </c>
      <c r="G240" s="82"/>
      <c r="H240" s="82"/>
      <c r="I240" s="84"/>
    </row>
    <row r="241" spans="1:11" ht="19.5" customHeight="1" x14ac:dyDescent="0.2">
      <c r="A241" s="330"/>
      <c r="B241" s="330"/>
      <c r="C241" s="330"/>
      <c r="D241" s="330"/>
      <c r="F241" s="86"/>
      <c r="G241" s="330"/>
      <c r="H241" s="330"/>
      <c r="I241" s="330"/>
    </row>
    <row r="242" spans="1:11" ht="8.1" customHeight="1" x14ac:dyDescent="0.2">
      <c r="A242" s="20"/>
      <c r="B242" s="20"/>
      <c r="C242" s="20"/>
      <c r="D242" s="20"/>
      <c r="E242" s="20"/>
      <c r="F242" s="20"/>
      <c r="G242" s="20"/>
      <c r="H242" s="20"/>
      <c r="I242" s="20"/>
    </row>
    <row r="243" spans="1:11" ht="20.100000000000001" customHeight="1" x14ac:dyDescent="0.2">
      <c r="A243" s="78" t="s">
        <v>150</v>
      </c>
      <c r="B243" s="79"/>
      <c r="C243" s="79"/>
      <c r="D243" s="79"/>
      <c r="E243" s="79"/>
      <c r="F243" s="79"/>
      <c r="G243" s="79"/>
      <c r="H243" s="79"/>
      <c r="I243" s="85"/>
    </row>
    <row r="244" spans="1:11" s="26" customFormat="1" ht="15" customHeight="1" x14ac:dyDescent="0.2">
      <c r="A244" s="23" t="s">
        <v>0</v>
      </c>
      <c r="B244" s="24"/>
      <c r="C244" s="24"/>
      <c r="D244" s="25"/>
      <c r="F244" s="23" t="s">
        <v>2</v>
      </c>
      <c r="G244" s="24"/>
      <c r="H244" s="24"/>
      <c r="I244" s="25"/>
      <c r="K244" s="124"/>
    </row>
    <row r="245" spans="1:11" ht="20.100000000000001" customHeight="1" x14ac:dyDescent="0.2">
      <c r="A245" s="331"/>
      <c r="B245" s="331"/>
      <c r="C245" s="331"/>
      <c r="D245" s="331"/>
      <c r="F245" s="331"/>
      <c r="G245" s="331"/>
      <c r="H245" s="331"/>
      <c r="I245" s="331"/>
    </row>
    <row r="246" spans="1:11" ht="15" customHeight="1" x14ac:dyDescent="0.2">
      <c r="A246" s="23" t="s">
        <v>3</v>
      </c>
      <c r="B246" s="24"/>
      <c r="C246" s="24"/>
      <c r="D246" s="25"/>
      <c r="F246" s="23" t="s">
        <v>1</v>
      </c>
      <c r="G246" s="24"/>
      <c r="H246" s="24"/>
      <c r="I246" s="25"/>
    </row>
    <row r="247" spans="1:11" ht="20.100000000000001" customHeight="1" x14ac:dyDescent="0.2">
      <c r="A247" s="330"/>
      <c r="B247" s="330"/>
      <c r="C247" s="330"/>
      <c r="D247" s="330"/>
      <c r="F247" s="330"/>
      <c r="G247" s="330"/>
      <c r="H247" s="330"/>
      <c r="I247" s="330"/>
    </row>
    <row r="248" spans="1:11" ht="15" customHeight="1" x14ac:dyDescent="0.2">
      <c r="A248" s="23" t="s">
        <v>113</v>
      </c>
      <c r="B248" s="24"/>
      <c r="C248" s="24"/>
      <c r="D248" s="25"/>
      <c r="F248" s="27" t="s">
        <v>137</v>
      </c>
      <c r="G248" s="28"/>
      <c r="H248" s="28"/>
      <c r="I248" s="29"/>
    </row>
    <row r="249" spans="1:11" ht="20.100000000000001" customHeight="1" x14ac:dyDescent="0.2">
      <c r="A249" s="330"/>
      <c r="B249" s="330"/>
      <c r="C249" s="330"/>
      <c r="D249" s="330"/>
      <c r="F249" s="335"/>
      <c r="G249" s="330"/>
      <c r="H249" s="330"/>
      <c r="I249" s="330"/>
    </row>
    <row r="250" spans="1:11" ht="8.1" customHeight="1" x14ac:dyDescent="0.2"/>
    <row r="251" spans="1:11" ht="20.100000000000001" customHeight="1" x14ac:dyDescent="0.2">
      <c r="A251" s="81" t="s">
        <v>24</v>
      </c>
      <c r="B251" s="82"/>
      <c r="C251" s="82"/>
      <c r="D251" s="84"/>
      <c r="F251" s="81" t="s">
        <v>84</v>
      </c>
      <c r="G251" s="82"/>
      <c r="H251" s="82"/>
      <c r="I251" s="84"/>
    </row>
    <row r="252" spans="1:11" ht="30" customHeight="1" x14ac:dyDescent="0.2">
      <c r="A252" s="345"/>
      <c r="B252" s="345"/>
      <c r="C252" s="345"/>
      <c r="D252" s="345"/>
      <c r="F252" s="345"/>
      <c r="G252" s="345"/>
      <c r="H252" s="345"/>
      <c r="I252" s="345"/>
    </row>
    <row r="253" spans="1:11" s="124" customFormat="1" ht="8.1" customHeight="1" x14ac:dyDescent="0.2">
      <c r="A253" s="20"/>
      <c r="B253" s="20"/>
      <c r="C253" s="20"/>
      <c r="D253" s="20"/>
      <c r="E253" s="20"/>
      <c r="F253" s="20"/>
      <c r="G253" s="20"/>
      <c r="H253" s="20"/>
      <c r="I253" s="20"/>
      <c r="K253" s="197"/>
    </row>
    <row r="254" spans="1:11" s="124" customFormat="1" ht="20.100000000000001" customHeight="1" x14ac:dyDescent="0.2">
      <c r="A254" s="78" t="s">
        <v>377</v>
      </c>
      <c r="B254" s="79"/>
      <c r="C254" s="79"/>
      <c r="D254" s="79"/>
      <c r="E254" s="79"/>
      <c r="F254" s="79"/>
      <c r="G254" s="79"/>
      <c r="H254" s="79"/>
      <c r="I254" s="85"/>
      <c r="K254" s="197"/>
    </row>
    <row r="255" spans="1:11" s="26" customFormat="1" ht="15" customHeight="1" x14ac:dyDescent="0.2">
      <c r="A255" s="121" t="s">
        <v>379</v>
      </c>
      <c r="B255" s="122"/>
      <c r="C255" s="122"/>
      <c r="D255" s="123"/>
      <c r="F255" s="121" t="s">
        <v>382</v>
      </c>
      <c r="G255" s="122"/>
      <c r="H255" s="122"/>
      <c r="I255" s="123"/>
      <c r="K255" s="197"/>
    </row>
    <row r="256" spans="1:11" s="124" customFormat="1" ht="20.100000000000001" customHeight="1" x14ac:dyDescent="0.2">
      <c r="A256" s="353"/>
      <c r="B256" s="353"/>
      <c r="C256" s="353"/>
      <c r="D256" s="353"/>
      <c r="F256" s="354"/>
      <c r="G256" s="354"/>
      <c r="H256" s="354"/>
      <c r="I256" s="354"/>
      <c r="K256" s="197"/>
    </row>
    <row r="257" spans="1:11" s="124" customFormat="1" ht="15" customHeight="1" x14ac:dyDescent="0.2">
      <c r="A257" s="121" t="s">
        <v>383</v>
      </c>
      <c r="B257" s="122"/>
      <c r="C257" s="122"/>
      <c r="D257" s="123"/>
      <c r="F257" s="121" t="s">
        <v>384</v>
      </c>
      <c r="G257" s="122"/>
      <c r="H257" s="122"/>
      <c r="I257" s="123"/>
      <c r="K257" s="217"/>
    </row>
    <row r="258" spans="1:11" s="124" customFormat="1" ht="20.100000000000001" customHeight="1" x14ac:dyDescent="0.2">
      <c r="A258" s="351"/>
      <c r="B258" s="351"/>
      <c r="C258" s="351"/>
      <c r="D258" s="351"/>
      <c r="F258" s="352"/>
      <c r="G258" s="352"/>
      <c r="H258" s="352"/>
      <c r="I258" s="352"/>
      <c r="K258" s="197"/>
    </row>
    <row r="259" spans="1:11" ht="8.1" customHeight="1" x14ac:dyDescent="0.2"/>
    <row r="260" spans="1:11" s="65" customFormat="1" ht="20.100000000000001" customHeight="1" x14ac:dyDescent="0.2">
      <c r="A260" s="78" t="s">
        <v>136</v>
      </c>
      <c r="B260" s="79"/>
      <c r="C260" s="79"/>
      <c r="D260" s="79"/>
      <c r="E260" s="79"/>
      <c r="F260" s="79"/>
      <c r="G260" s="79"/>
      <c r="H260" s="79">
        <f>LEN(A261)</f>
        <v>0</v>
      </c>
      <c r="I260" s="85" t="s">
        <v>52</v>
      </c>
      <c r="K260" s="124"/>
    </row>
    <row r="261" spans="1:11" s="31" customFormat="1" ht="129.94999999999999" customHeight="1" x14ac:dyDescent="0.2">
      <c r="A261" s="329"/>
      <c r="B261" s="329"/>
      <c r="C261" s="329"/>
      <c r="D261" s="329"/>
      <c r="E261" s="329"/>
      <c r="F261" s="329"/>
      <c r="G261" s="329"/>
      <c r="H261" s="329"/>
      <c r="I261" s="329"/>
      <c r="K261" s="124"/>
    </row>
    <row r="262" spans="1:11" ht="8.1" customHeight="1" x14ac:dyDescent="0.2">
      <c r="A262" s="20"/>
      <c r="B262" s="20"/>
      <c r="C262" s="20"/>
      <c r="D262" s="20"/>
      <c r="E262" s="20"/>
      <c r="F262" s="20"/>
      <c r="G262" s="20"/>
      <c r="H262" s="20"/>
      <c r="I262" s="20"/>
    </row>
    <row r="263" spans="1:11" ht="20.100000000000001" customHeight="1" x14ac:dyDescent="0.2">
      <c r="A263" s="21" t="s">
        <v>193</v>
      </c>
      <c r="B263" s="22"/>
      <c r="C263" s="22"/>
      <c r="D263" s="22"/>
      <c r="E263" s="22"/>
      <c r="F263" s="22"/>
      <c r="G263" s="22"/>
      <c r="H263" s="349" t="str">
        <f>'Hidden data'!D58</f>
        <v xml:space="preserve">B12 - </v>
      </c>
      <c r="I263" s="350"/>
    </row>
    <row r="264" spans="1:11" ht="20.100000000000001" customHeight="1" x14ac:dyDescent="0.2">
      <c r="A264" s="78" t="s">
        <v>122</v>
      </c>
      <c r="B264" s="79"/>
      <c r="C264" s="79"/>
      <c r="D264" s="79"/>
      <c r="E264" s="79"/>
      <c r="F264" s="79"/>
      <c r="G264" s="79"/>
      <c r="H264" s="79"/>
      <c r="I264" s="80" t="str">
        <f>CONCATENATE(LEN(A265),"/","150")</f>
        <v>0/150</v>
      </c>
    </row>
    <row r="265" spans="1:11" ht="20.100000000000001" customHeight="1" x14ac:dyDescent="0.2">
      <c r="A265" s="330"/>
      <c r="B265" s="330"/>
      <c r="C265" s="330"/>
      <c r="D265" s="330"/>
      <c r="E265" s="330"/>
      <c r="F265" s="330"/>
      <c r="G265" s="330"/>
      <c r="H265" s="330"/>
      <c r="I265" s="330"/>
    </row>
    <row r="266" spans="1:11" ht="20.100000000000001" customHeight="1" x14ac:dyDescent="0.2">
      <c r="A266" s="81" t="s">
        <v>75</v>
      </c>
      <c r="B266" s="82"/>
      <c r="C266" s="82"/>
      <c r="D266" s="83" t="str">
        <f>CONCATENATE(LEN(A267),"/","10")</f>
        <v>0/10</v>
      </c>
      <c r="F266" s="81" t="s">
        <v>114</v>
      </c>
      <c r="G266" s="82"/>
      <c r="H266" s="82"/>
      <c r="I266" s="84"/>
    </row>
    <row r="267" spans="1:11" ht="19.5" customHeight="1" x14ac:dyDescent="0.2">
      <c r="A267" s="330"/>
      <c r="B267" s="330"/>
      <c r="C267" s="330"/>
      <c r="D267" s="330"/>
      <c r="F267" s="86"/>
      <c r="G267" s="330"/>
      <c r="H267" s="330"/>
      <c r="I267" s="330"/>
    </row>
    <row r="268" spans="1:11" ht="8.1" customHeight="1" x14ac:dyDescent="0.2">
      <c r="A268" s="20"/>
      <c r="B268" s="20"/>
      <c r="C268" s="20"/>
      <c r="D268" s="20"/>
      <c r="E268" s="20"/>
      <c r="F268" s="20"/>
      <c r="G268" s="20"/>
      <c r="H268" s="20"/>
      <c r="I268" s="20"/>
    </row>
    <row r="269" spans="1:11" ht="20.100000000000001" customHeight="1" x14ac:dyDescent="0.2">
      <c r="A269" s="78" t="s">
        <v>150</v>
      </c>
      <c r="B269" s="79"/>
      <c r="C269" s="79"/>
      <c r="D269" s="79"/>
      <c r="E269" s="79"/>
      <c r="F269" s="79"/>
      <c r="G269" s="79"/>
      <c r="H269" s="79"/>
      <c r="I269" s="85"/>
    </row>
    <row r="270" spans="1:11" s="26" customFormat="1" ht="15" customHeight="1" x14ac:dyDescent="0.2">
      <c r="A270" s="23" t="s">
        <v>0</v>
      </c>
      <c r="B270" s="24"/>
      <c r="C270" s="24"/>
      <c r="D270" s="25"/>
      <c r="F270" s="23" t="s">
        <v>2</v>
      </c>
      <c r="G270" s="24"/>
      <c r="H270" s="24"/>
      <c r="I270" s="25"/>
      <c r="K270" s="124"/>
    </row>
    <row r="271" spans="1:11" ht="20.100000000000001" customHeight="1" x14ac:dyDescent="0.2">
      <c r="A271" s="331"/>
      <c r="B271" s="331"/>
      <c r="C271" s="331"/>
      <c r="D271" s="331"/>
      <c r="F271" s="331"/>
      <c r="G271" s="331"/>
      <c r="H271" s="331"/>
      <c r="I271" s="331"/>
    </row>
    <row r="272" spans="1:11" ht="15" customHeight="1" x14ac:dyDescent="0.2">
      <c r="A272" s="23" t="s">
        <v>3</v>
      </c>
      <c r="B272" s="24"/>
      <c r="C272" s="24"/>
      <c r="D272" s="25"/>
      <c r="F272" s="23" t="s">
        <v>1</v>
      </c>
      <c r="G272" s="24"/>
      <c r="H272" s="24"/>
      <c r="I272" s="25"/>
    </row>
    <row r="273" spans="1:11" ht="20.100000000000001" customHeight="1" x14ac:dyDescent="0.2">
      <c r="A273" s="330"/>
      <c r="B273" s="330"/>
      <c r="C273" s="330"/>
      <c r="D273" s="330"/>
      <c r="F273" s="330"/>
      <c r="G273" s="330"/>
      <c r="H273" s="330"/>
      <c r="I273" s="330"/>
    </row>
    <row r="274" spans="1:11" ht="15" customHeight="1" x14ac:dyDescent="0.2">
      <c r="A274" s="23" t="s">
        <v>113</v>
      </c>
      <c r="B274" s="24"/>
      <c r="C274" s="24"/>
      <c r="D274" s="25"/>
      <c r="F274" s="27" t="s">
        <v>137</v>
      </c>
      <c r="G274" s="28"/>
      <c r="H274" s="28"/>
      <c r="I274" s="29"/>
    </row>
    <row r="275" spans="1:11" ht="20.100000000000001" customHeight="1" x14ac:dyDescent="0.2">
      <c r="A275" s="330"/>
      <c r="B275" s="330"/>
      <c r="C275" s="330"/>
      <c r="D275" s="330"/>
      <c r="F275" s="335"/>
      <c r="G275" s="330"/>
      <c r="H275" s="330"/>
      <c r="I275" s="330"/>
    </row>
    <row r="276" spans="1:11" ht="8.1" customHeight="1" x14ac:dyDescent="0.2"/>
    <row r="277" spans="1:11" ht="20.100000000000001" customHeight="1" x14ac:dyDescent="0.2">
      <c r="A277" s="81" t="s">
        <v>24</v>
      </c>
      <c r="B277" s="82"/>
      <c r="C277" s="82"/>
      <c r="D277" s="84"/>
      <c r="F277" s="81" t="s">
        <v>84</v>
      </c>
      <c r="G277" s="82"/>
      <c r="H277" s="82"/>
      <c r="I277" s="84"/>
    </row>
    <row r="278" spans="1:11" ht="30" customHeight="1" x14ac:dyDescent="0.2">
      <c r="A278" s="345"/>
      <c r="B278" s="345"/>
      <c r="C278" s="345"/>
      <c r="D278" s="345"/>
      <c r="F278" s="345"/>
      <c r="G278" s="345"/>
      <c r="H278" s="345"/>
      <c r="I278" s="345"/>
    </row>
    <row r="279" spans="1:11" s="124" customFormat="1" ht="8.1" customHeight="1" x14ac:dyDescent="0.2">
      <c r="A279" s="20"/>
      <c r="B279" s="20"/>
      <c r="C279" s="20"/>
      <c r="D279" s="20"/>
      <c r="E279" s="20"/>
      <c r="F279" s="20"/>
      <c r="G279" s="20"/>
      <c r="H279" s="20"/>
      <c r="I279" s="20"/>
      <c r="K279" s="197"/>
    </row>
    <row r="280" spans="1:11" s="124" customFormat="1" ht="20.100000000000001" customHeight="1" x14ac:dyDescent="0.2">
      <c r="A280" s="78" t="s">
        <v>377</v>
      </c>
      <c r="B280" s="79"/>
      <c r="C280" s="79"/>
      <c r="D280" s="79"/>
      <c r="E280" s="79"/>
      <c r="F280" s="79"/>
      <c r="G280" s="79"/>
      <c r="H280" s="79"/>
      <c r="I280" s="85"/>
      <c r="K280" s="197"/>
    </row>
    <row r="281" spans="1:11" s="26" customFormat="1" ht="15" customHeight="1" x14ac:dyDescent="0.2">
      <c r="A281" s="121" t="s">
        <v>379</v>
      </c>
      <c r="B281" s="122"/>
      <c r="C281" s="122"/>
      <c r="D281" s="123"/>
      <c r="F281" s="121" t="s">
        <v>382</v>
      </c>
      <c r="G281" s="122"/>
      <c r="H281" s="122"/>
      <c r="I281" s="123"/>
      <c r="K281" s="197"/>
    </row>
    <row r="282" spans="1:11" s="124" customFormat="1" ht="20.100000000000001" customHeight="1" x14ac:dyDescent="0.2">
      <c r="A282" s="353"/>
      <c r="B282" s="353"/>
      <c r="C282" s="353"/>
      <c r="D282" s="353"/>
      <c r="F282" s="354"/>
      <c r="G282" s="354"/>
      <c r="H282" s="354"/>
      <c r="I282" s="354"/>
      <c r="K282" s="197"/>
    </row>
    <row r="283" spans="1:11" s="124" customFormat="1" ht="15" customHeight="1" x14ac:dyDescent="0.2">
      <c r="A283" s="121" t="s">
        <v>383</v>
      </c>
      <c r="B283" s="122"/>
      <c r="C283" s="122"/>
      <c r="D283" s="123"/>
      <c r="F283" s="121" t="s">
        <v>384</v>
      </c>
      <c r="G283" s="122"/>
      <c r="H283" s="122"/>
      <c r="I283" s="123"/>
      <c r="K283" s="217"/>
    </row>
    <row r="284" spans="1:11" s="124" customFormat="1" ht="20.100000000000001" customHeight="1" x14ac:dyDescent="0.2">
      <c r="A284" s="351"/>
      <c r="B284" s="351"/>
      <c r="C284" s="351"/>
      <c r="D284" s="351"/>
      <c r="F284" s="352"/>
      <c r="G284" s="352"/>
      <c r="H284" s="352"/>
      <c r="I284" s="352"/>
      <c r="K284" s="197"/>
    </row>
    <row r="285" spans="1:11" ht="8.1" customHeight="1" x14ac:dyDescent="0.2"/>
    <row r="286" spans="1:11" s="65" customFormat="1" ht="20.100000000000001" customHeight="1" x14ac:dyDescent="0.2">
      <c r="A286" s="78" t="s">
        <v>136</v>
      </c>
      <c r="B286" s="79"/>
      <c r="C286" s="79"/>
      <c r="D286" s="79"/>
      <c r="E286" s="79"/>
      <c r="F286" s="79"/>
      <c r="G286" s="79"/>
      <c r="H286" s="79">
        <f>LEN(A287)</f>
        <v>0</v>
      </c>
      <c r="I286" s="85" t="s">
        <v>52</v>
      </c>
      <c r="K286" s="124"/>
    </row>
    <row r="287" spans="1:11" s="31" customFormat="1" ht="129.94999999999999" customHeight="1" x14ac:dyDescent="0.2">
      <c r="A287" s="329"/>
      <c r="B287" s="329"/>
      <c r="C287" s="329"/>
      <c r="D287" s="329"/>
      <c r="E287" s="329"/>
      <c r="F287" s="329"/>
      <c r="G287" s="329"/>
      <c r="H287" s="329"/>
      <c r="I287" s="329"/>
      <c r="K287" s="124"/>
    </row>
    <row r="288" spans="1:11" s="118" customFormat="1" ht="8.1" customHeight="1" x14ac:dyDescent="0.2">
      <c r="A288" s="20"/>
      <c r="B288" s="20"/>
      <c r="C288" s="20"/>
      <c r="D288" s="20"/>
      <c r="E288" s="20"/>
      <c r="F288" s="20"/>
      <c r="G288" s="20"/>
      <c r="H288" s="20"/>
      <c r="I288" s="20"/>
      <c r="K288" s="124"/>
    </row>
    <row r="289" spans="1:11" s="118" customFormat="1" ht="20.100000000000001" customHeight="1" x14ac:dyDescent="0.2">
      <c r="A289" s="21" t="s">
        <v>272</v>
      </c>
      <c r="B289" s="22"/>
      <c r="C289" s="22"/>
      <c r="D289" s="22"/>
      <c r="E289" s="22"/>
      <c r="F289" s="22"/>
      <c r="G289" s="22"/>
      <c r="H289" s="349" t="str">
        <f>'Hidden data'!D59</f>
        <v xml:space="preserve">B13 - </v>
      </c>
      <c r="I289" s="350"/>
      <c r="K289" s="124"/>
    </row>
    <row r="290" spans="1:11" s="118" customFormat="1" ht="20.100000000000001" customHeight="1" x14ac:dyDescent="0.2">
      <c r="A290" s="78" t="s">
        <v>122</v>
      </c>
      <c r="B290" s="79"/>
      <c r="C290" s="79"/>
      <c r="D290" s="79"/>
      <c r="E290" s="79"/>
      <c r="F290" s="79"/>
      <c r="G290" s="79"/>
      <c r="H290" s="79"/>
      <c r="I290" s="119" t="str">
        <f>CONCATENATE(LEN(A291),"/","150")</f>
        <v>0/150</v>
      </c>
      <c r="K290" s="124"/>
    </row>
    <row r="291" spans="1:11" s="118" customFormat="1" ht="20.100000000000001" customHeight="1" x14ac:dyDescent="0.2">
      <c r="A291" s="330"/>
      <c r="B291" s="330"/>
      <c r="C291" s="330"/>
      <c r="D291" s="330"/>
      <c r="E291" s="330"/>
      <c r="F291" s="330"/>
      <c r="G291" s="330"/>
      <c r="H291" s="330"/>
      <c r="I291" s="330"/>
      <c r="K291" s="124"/>
    </row>
    <row r="292" spans="1:11" s="118" customFormat="1" ht="20.100000000000001" customHeight="1" x14ac:dyDescent="0.2">
      <c r="A292" s="81" t="s">
        <v>75</v>
      </c>
      <c r="B292" s="82"/>
      <c r="C292" s="82"/>
      <c r="D292" s="83" t="str">
        <f>CONCATENATE(LEN(A293),"/","10")</f>
        <v>0/10</v>
      </c>
      <c r="F292" s="81" t="s">
        <v>114</v>
      </c>
      <c r="G292" s="82"/>
      <c r="H292" s="82"/>
      <c r="I292" s="84"/>
      <c r="K292" s="124"/>
    </row>
    <row r="293" spans="1:11" s="118" customFormat="1" ht="19.5" customHeight="1" x14ac:dyDescent="0.2">
      <c r="A293" s="330"/>
      <c r="B293" s="330"/>
      <c r="C293" s="330"/>
      <c r="D293" s="330"/>
      <c r="F293" s="86"/>
      <c r="G293" s="330"/>
      <c r="H293" s="330"/>
      <c r="I293" s="330"/>
      <c r="K293" s="124"/>
    </row>
    <row r="294" spans="1:11" s="118" customFormat="1" ht="8.1" customHeight="1" x14ac:dyDescent="0.2">
      <c r="A294" s="20"/>
      <c r="B294" s="20"/>
      <c r="C294" s="20"/>
      <c r="D294" s="20"/>
      <c r="E294" s="20"/>
      <c r="F294" s="20"/>
      <c r="G294" s="20"/>
      <c r="H294" s="20"/>
      <c r="I294" s="20"/>
      <c r="K294" s="124"/>
    </row>
    <row r="295" spans="1:11" s="118" customFormat="1" ht="20.100000000000001" customHeight="1" x14ac:dyDescent="0.2">
      <c r="A295" s="78" t="s">
        <v>150</v>
      </c>
      <c r="B295" s="79"/>
      <c r="C295" s="79"/>
      <c r="D295" s="79"/>
      <c r="E295" s="79"/>
      <c r="F295" s="79"/>
      <c r="G295" s="79"/>
      <c r="H295" s="79"/>
      <c r="I295" s="85"/>
      <c r="K295" s="124"/>
    </row>
    <row r="296" spans="1:11" s="26" customFormat="1" ht="15" customHeight="1" x14ac:dyDescent="0.2">
      <c r="A296" s="115" t="s">
        <v>0</v>
      </c>
      <c r="B296" s="116"/>
      <c r="C296" s="116"/>
      <c r="D296" s="117"/>
      <c r="F296" s="115" t="s">
        <v>2</v>
      </c>
      <c r="G296" s="116"/>
      <c r="H296" s="116"/>
      <c r="I296" s="117"/>
      <c r="K296" s="124"/>
    </row>
    <row r="297" spans="1:11" s="118" customFormat="1" ht="20.100000000000001" customHeight="1" x14ac:dyDescent="0.2">
      <c r="A297" s="331"/>
      <c r="B297" s="331"/>
      <c r="C297" s="331"/>
      <c r="D297" s="331"/>
      <c r="F297" s="331"/>
      <c r="G297" s="331"/>
      <c r="H297" s="331"/>
      <c r="I297" s="331"/>
      <c r="K297" s="124"/>
    </row>
    <row r="298" spans="1:11" s="118" customFormat="1" ht="15" customHeight="1" x14ac:dyDescent="0.2">
      <c r="A298" s="115" t="s">
        <v>3</v>
      </c>
      <c r="B298" s="116"/>
      <c r="C298" s="116"/>
      <c r="D298" s="117"/>
      <c r="F298" s="115" t="s">
        <v>1</v>
      </c>
      <c r="G298" s="116"/>
      <c r="H298" s="116"/>
      <c r="I298" s="117"/>
      <c r="K298" s="124"/>
    </row>
    <row r="299" spans="1:11" s="118" customFormat="1" ht="20.100000000000001" customHeight="1" x14ac:dyDescent="0.2">
      <c r="A299" s="330"/>
      <c r="B299" s="330"/>
      <c r="C299" s="330"/>
      <c r="D299" s="330"/>
      <c r="F299" s="330"/>
      <c r="G299" s="330"/>
      <c r="H299" s="330"/>
      <c r="I299" s="330"/>
      <c r="K299" s="124"/>
    </row>
    <row r="300" spans="1:11" s="118" customFormat="1" ht="15" customHeight="1" x14ac:dyDescent="0.2">
      <c r="A300" s="115" t="s">
        <v>113</v>
      </c>
      <c r="B300" s="116"/>
      <c r="C300" s="116"/>
      <c r="D300" s="117"/>
      <c r="F300" s="27" t="s">
        <v>137</v>
      </c>
      <c r="G300" s="28"/>
      <c r="H300" s="28"/>
      <c r="I300" s="29"/>
      <c r="K300" s="124"/>
    </row>
    <row r="301" spans="1:11" s="118" customFormat="1" ht="20.100000000000001" customHeight="1" x14ac:dyDescent="0.2">
      <c r="A301" s="330"/>
      <c r="B301" s="330"/>
      <c r="C301" s="330"/>
      <c r="D301" s="330"/>
      <c r="F301" s="335"/>
      <c r="G301" s="330"/>
      <c r="H301" s="330"/>
      <c r="I301" s="330"/>
      <c r="K301" s="124"/>
    </row>
    <row r="302" spans="1:11" s="118" customFormat="1" ht="8.1" customHeight="1" x14ac:dyDescent="0.2">
      <c r="K302" s="124"/>
    </row>
    <row r="303" spans="1:11" s="118" customFormat="1" ht="20.100000000000001" customHeight="1" x14ac:dyDescent="0.2">
      <c r="A303" s="81" t="s">
        <v>24</v>
      </c>
      <c r="B303" s="82"/>
      <c r="C303" s="82"/>
      <c r="D303" s="84"/>
      <c r="F303" s="81" t="s">
        <v>84</v>
      </c>
      <c r="G303" s="82"/>
      <c r="H303" s="82"/>
      <c r="I303" s="84"/>
      <c r="K303" s="124"/>
    </row>
    <row r="304" spans="1:11" s="118" customFormat="1" ht="30" customHeight="1" x14ac:dyDescent="0.2">
      <c r="A304" s="345"/>
      <c r="B304" s="345"/>
      <c r="C304" s="345"/>
      <c r="D304" s="345"/>
      <c r="F304" s="345"/>
      <c r="G304" s="345"/>
      <c r="H304" s="345"/>
      <c r="I304" s="345"/>
      <c r="K304" s="124"/>
    </row>
    <row r="305" spans="1:11" s="124" customFormat="1" ht="8.1" customHeight="1" x14ac:dyDescent="0.2">
      <c r="A305" s="20"/>
      <c r="B305" s="20"/>
      <c r="C305" s="20"/>
      <c r="D305" s="20"/>
      <c r="E305" s="20"/>
      <c r="F305" s="20"/>
      <c r="G305" s="20"/>
      <c r="H305" s="20"/>
      <c r="I305" s="20"/>
      <c r="K305" s="197"/>
    </row>
    <row r="306" spans="1:11" s="124" customFormat="1" ht="20.100000000000001" customHeight="1" x14ac:dyDescent="0.2">
      <c r="A306" s="78" t="s">
        <v>377</v>
      </c>
      <c r="B306" s="79"/>
      <c r="C306" s="79"/>
      <c r="D306" s="79"/>
      <c r="E306" s="79"/>
      <c r="F306" s="79"/>
      <c r="G306" s="79"/>
      <c r="H306" s="79"/>
      <c r="I306" s="85"/>
      <c r="K306" s="197"/>
    </row>
    <row r="307" spans="1:11" s="26" customFormat="1" ht="15" customHeight="1" x14ac:dyDescent="0.2">
      <c r="A307" s="121" t="s">
        <v>379</v>
      </c>
      <c r="B307" s="122"/>
      <c r="C307" s="122"/>
      <c r="D307" s="123"/>
      <c r="F307" s="121" t="s">
        <v>382</v>
      </c>
      <c r="G307" s="122"/>
      <c r="H307" s="122"/>
      <c r="I307" s="123"/>
      <c r="K307" s="197"/>
    </row>
    <row r="308" spans="1:11" s="124" customFormat="1" ht="20.100000000000001" customHeight="1" x14ac:dyDescent="0.2">
      <c r="A308" s="353"/>
      <c r="B308" s="353"/>
      <c r="C308" s="353"/>
      <c r="D308" s="353"/>
      <c r="F308" s="354"/>
      <c r="G308" s="354"/>
      <c r="H308" s="354"/>
      <c r="I308" s="354"/>
      <c r="K308" s="197"/>
    </row>
    <row r="309" spans="1:11" s="124" customFormat="1" ht="15" customHeight="1" x14ac:dyDescent="0.2">
      <c r="A309" s="121" t="s">
        <v>383</v>
      </c>
      <c r="B309" s="122"/>
      <c r="C309" s="122"/>
      <c r="D309" s="123"/>
      <c r="F309" s="121" t="s">
        <v>384</v>
      </c>
      <c r="G309" s="122"/>
      <c r="H309" s="122"/>
      <c r="I309" s="123"/>
      <c r="K309" s="217"/>
    </row>
    <row r="310" spans="1:11" s="124" customFormat="1" ht="20.100000000000001" customHeight="1" x14ac:dyDescent="0.2">
      <c r="A310" s="351"/>
      <c r="B310" s="351"/>
      <c r="C310" s="351"/>
      <c r="D310" s="351"/>
      <c r="F310" s="352"/>
      <c r="G310" s="352"/>
      <c r="H310" s="352"/>
      <c r="I310" s="352"/>
      <c r="K310" s="197"/>
    </row>
    <row r="311" spans="1:11" s="118" customFormat="1" ht="8.1" customHeight="1" x14ac:dyDescent="0.2">
      <c r="K311" s="124"/>
    </row>
    <row r="312" spans="1:11" s="114" customFormat="1" ht="20.100000000000001" customHeight="1" x14ac:dyDescent="0.2">
      <c r="A312" s="78" t="s">
        <v>136</v>
      </c>
      <c r="B312" s="79"/>
      <c r="C312" s="79"/>
      <c r="D312" s="79"/>
      <c r="E312" s="79"/>
      <c r="F312" s="79"/>
      <c r="G312" s="79"/>
      <c r="H312" s="79">
        <f>LEN(A313)</f>
        <v>0</v>
      </c>
      <c r="I312" s="85" t="s">
        <v>52</v>
      </c>
      <c r="K312" s="124"/>
    </row>
    <row r="313" spans="1:11" s="31" customFormat="1" ht="129.94999999999999" customHeight="1" x14ac:dyDescent="0.2">
      <c r="A313" s="329"/>
      <c r="B313" s="329"/>
      <c r="C313" s="329"/>
      <c r="D313" s="329"/>
      <c r="E313" s="329"/>
      <c r="F313" s="329"/>
      <c r="G313" s="329"/>
      <c r="H313" s="329"/>
      <c r="I313" s="329"/>
      <c r="K313" s="124"/>
    </row>
    <row r="314" spans="1:11" s="118" customFormat="1" ht="8.1" customHeight="1" x14ac:dyDescent="0.2">
      <c r="A314" s="20"/>
      <c r="B314" s="20"/>
      <c r="C314" s="20"/>
      <c r="D314" s="20"/>
      <c r="E314" s="20"/>
      <c r="F314" s="20"/>
      <c r="G314" s="20"/>
      <c r="H314" s="20"/>
      <c r="I314" s="20"/>
      <c r="K314" s="124"/>
    </row>
    <row r="315" spans="1:11" s="118" customFormat="1" ht="20.100000000000001" customHeight="1" x14ac:dyDescent="0.2">
      <c r="A315" s="21" t="s">
        <v>275</v>
      </c>
      <c r="B315" s="22"/>
      <c r="C315" s="22"/>
      <c r="D315" s="22"/>
      <c r="E315" s="22"/>
      <c r="F315" s="22"/>
      <c r="G315" s="22"/>
      <c r="H315" s="349" t="str">
        <f>'Hidden data'!D60</f>
        <v xml:space="preserve">B14 - </v>
      </c>
      <c r="I315" s="350"/>
      <c r="K315" s="124"/>
    </row>
    <row r="316" spans="1:11" s="118" customFormat="1" ht="20.100000000000001" customHeight="1" x14ac:dyDescent="0.2">
      <c r="A316" s="78" t="s">
        <v>122</v>
      </c>
      <c r="B316" s="79"/>
      <c r="C316" s="79"/>
      <c r="D316" s="79"/>
      <c r="E316" s="79"/>
      <c r="F316" s="79"/>
      <c r="G316" s="79"/>
      <c r="H316" s="79"/>
      <c r="I316" s="119" t="str">
        <f>CONCATENATE(LEN(A317),"/","150")</f>
        <v>0/150</v>
      </c>
      <c r="K316" s="124"/>
    </row>
    <row r="317" spans="1:11" s="118" customFormat="1" ht="20.100000000000001" customHeight="1" x14ac:dyDescent="0.2">
      <c r="A317" s="330"/>
      <c r="B317" s="330"/>
      <c r="C317" s="330"/>
      <c r="D317" s="330"/>
      <c r="E317" s="330"/>
      <c r="F317" s="330"/>
      <c r="G317" s="330"/>
      <c r="H317" s="330"/>
      <c r="I317" s="330"/>
      <c r="K317" s="124"/>
    </row>
    <row r="318" spans="1:11" s="118" customFormat="1" ht="20.100000000000001" customHeight="1" x14ac:dyDescent="0.2">
      <c r="A318" s="81" t="s">
        <v>75</v>
      </c>
      <c r="B318" s="82"/>
      <c r="C318" s="82"/>
      <c r="D318" s="83" t="str">
        <f>CONCATENATE(LEN(A319),"/","10")</f>
        <v>0/10</v>
      </c>
      <c r="F318" s="81" t="s">
        <v>114</v>
      </c>
      <c r="G318" s="82"/>
      <c r="H318" s="82"/>
      <c r="I318" s="84"/>
      <c r="K318" s="124"/>
    </row>
    <row r="319" spans="1:11" s="118" customFormat="1" ht="19.5" customHeight="1" x14ac:dyDescent="0.2">
      <c r="A319" s="330"/>
      <c r="B319" s="330"/>
      <c r="C319" s="330"/>
      <c r="D319" s="330"/>
      <c r="F319" s="86"/>
      <c r="G319" s="330"/>
      <c r="H319" s="330"/>
      <c r="I319" s="330"/>
      <c r="K319" s="124"/>
    </row>
    <row r="320" spans="1:11" s="118" customFormat="1" ht="8.1" customHeight="1" x14ac:dyDescent="0.2">
      <c r="A320" s="20"/>
      <c r="B320" s="20"/>
      <c r="C320" s="20"/>
      <c r="D320" s="20"/>
      <c r="E320" s="20"/>
      <c r="F320" s="20"/>
      <c r="G320" s="20"/>
      <c r="H320" s="20"/>
      <c r="I320" s="20"/>
      <c r="K320" s="124"/>
    </row>
    <row r="321" spans="1:11" s="118" customFormat="1" ht="20.100000000000001" customHeight="1" x14ac:dyDescent="0.2">
      <c r="A321" s="78" t="s">
        <v>150</v>
      </c>
      <c r="B321" s="79"/>
      <c r="C321" s="79"/>
      <c r="D321" s="79"/>
      <c r="E321" s="79"/>
      <c r="F321" s="79"/>
      <c r="G321" s="79"/>
      <c r="H321" s="79"/>
      <c r="I321" s="85"/>
      <c r="K321" s="124"/>
    </row>
    <row r="322" spans="1:11" s="26" customFormat="1" ht="15" customHeight="1" x14ac:dyDescent="0.2">
      <c r="A322" s="115" t="s">
        <v>0</v>
      </c>
      <c r="B322" s="116"/>
      <c r="C322" s="116"/>
      <c r="D322" s="117"/>
      <c r="F322" s="115" t="s">
        <v>2</v>
      </c>
      <c r="G322" s="116"/>
      <c r="H322" s="116"/>
      <c r="I322" s="117"/>
      <c r="K322" s="124"/>
    </row>
    <row r="323" spans="1:11" s="118" customFormat="1" ht="20.100000000000001" customHeight="1" x14ac:dyDescent="0.2">
      <c r="A323" s="331"/>
      <c r="B323" s="331"/>
      <c r="C323" s="331"/>
      <c r="D323" s="331"/>
      <c r="F323" s="331"/>
      <c r="G323" s="331"/>
      <c r="H323" s="331"/>
      <c r="I323" s="331"/>
      <c r="K323" s="124"/>
    </row>
    <row r="324" spans="1:11" s="118" customFormat="1" ht="15" customHeight="1" x14ac:dyDescent="0.2">
      <c r="A324" s="115" t="s">
        <v>3</v>
      </c>
      <c r="B324" s="116"/>
      <c r="C324" s="116"/>
      <c r="D324" s="117"/>
      <c r="F324" s="115" t="s">
        <v>1</v>
      </c>
      <c r="G324" s="116"/>
      <c r="H324" s="116"/>
      <c r="I324" s="117"/>
      <c r="K324" s="124"/>
    </row>
    <row r="325" spans="1:11" s="118" customFormat="1" ht="20.100000000000001" customHeight="1" x14ac:dyDescent="0.2">
      <c r="A325" s="330"/>
      <c r="B325" s="330"/>
      <c r="C325" s="330"/>
      <c r="D325" s="330"/>
      <c r="F325" s="330"/>
      <c r="G325" s="330"/>
      <c r="H325" s="330"/>
      <c r="I325" s="330"/>
      <c r="K325" s="124"/>
    </row>
    <row r="326" spans="1:11" s="118" customFormat="1" ht="15" customHeight="1" x14ac:dyDescent="0.2">
      <c r="A326" s="115" t="s">
        <v>113</v>
      </c>
      <c r="B326" s="116"/>
      <c r="C326" s="116"/>
      <c r="D326" s="117"/>
      <c r="F326" s="27" t="s">
        <v>137</v>
      </c>
      <c r="G326" s="28"/>
      <c r="H326" s="28"/>
      <c r="I326" s="29"/>
      <c r="K326" s="124"/>
    </row>
    <row r="327" spans="1:11" s="118" customFormat="1" ht="20.100000000000001" customHeight="1" x14ac:dyDescent="0.2">
      <c r="A327" s="330"/>
      <c r="B327" s="330"/>
      <c r="C327" s="330"/>
      <c r="D327" s="330"/>
      <c r="F327" s="335"/>
      <c r="G327" s="330"/>
      <c r="H327" s="330"/>
      <c r="I327" s="330"/>
      <c r="K327" s="124"/>
    </row>
    <row r="328" spans="1:11" s="118" customFormat="1" ht="8.1" customHeight="1" x14ac:dyDescent="0.2">
      <c r="K328" s="124"/>
    </row>
    <row r="329" spans="1:11" s="118" customFormat="1" ht="20.100000000000001" customHeight="1" x14ac:dyDescent="0.2">
      <c r="A329" s="81" t="s">
        <v>24</v>
      </c>
      <c r="B329" s="82"/>
      <c r="C329" s="82"/>
      <c r="D329" s="84"/>
      <c r="F329" s="81" t="s">
        <v>84</v>
      </c>
      <c r="G329" s="82"/>
      <c r="H329" s="82"/>
      <c r="I329" s="84"/>
      <c r="K329" s="124"/>
    </row>
    <row r="330" spans="1:11" s="118" customFormat="1" ht="30" customHeight="1" x14ac:dyDescent="0.2">
      <c r="A330" s="345"/>
      <c r="B330" s="345"/>
      <c r="C330" s="345"/>
      <c r="D330" s="345"/>
      <c r="F330" s="345"/>
      <c r="G330" s="345"/>
      <c r="H330" s="345"/>
      <c r="I330" s="345"/>
      <c r="K330" s="124"/>
    </row>
    <row r="331" spans="1:11" s="124" customFormat="1" ht="8.1" customHeight="1" x14ac:dyDescent="0.2">
      <c r="A331" s="20"/>
      <c r="B331" s="20"/>
      <c r="C331" s="20"/>
      <c r="D331" s="20"/>
      <c r="E331" s="20"/>
      <c r="F331" s="20"/>
      <c r="G331" s="20"/>
      <c r="H331" s="20"/>
      <c r="I331" s="20"/>
      <c r="K331" s="197"/>
    </row>
    <row r="332" spans="1:11" s="124" customFormat="1" ht="20.100000000000001" customHeight="1" x14ac:dyDescent="0.2">
      <c r="A332" s="78" t="s">
        <v>377</v>
      </c>
      <c r="B332" s="79"/>
      <c r="C332" s="79"/>
      <c r="D332" s="79"/>
      <c r="E332" s="79"/>
      <c r="F332" s="79"/>
      <c r="G332" s="79"/>
      <c r="H332" s="79"/>
      <c r="I332" s="85"/>
      <c r="K332" s="197"/>
    </row>
    <row r="333" spans="1:11" s="26" customFormat="1" ht="15" customHeight="1" x14ac:dyDescent="0.2">
      <c r="A333" s="121" t="s">
        <v>379</v>
      </c>
      <c r="B333" s="122"/>
      <c r="C333" s="122"/>
      <c r="D333" s="123"/>
      <c r="F333" s="121" t="s">
        <v>382</v>
      </c>
      <c r="G333" s="122"/>
      <c r="H333" s="122"/>
      <c r="I333" s="123"/>
      <c r="K333" s="197"/>
    </row>
    <row r="334" spans="1:11" s="124" customFormat="1" ht="20.100000000000001" customHeight="1" x14ac:dyDescent="0.2">
      <c r="A334" s="353"/>
      <c r="B334" s="353"/>
      <c r="C334" s="353"/>
      <c r="D334" s="353"/>
      <c r="F334" s="354"/>
      <c r="G334" s="354"/>
      <c r="H334" s="354"/>
      <c r="I334" s="354"/>
      <c r="K334" s="197"/>
    </row>
    <row r="335" spans="1:11" s="124" customFormat="1" ht="15" customHeight="1" x14ac:dyDescent="0.2">
      <c r="A335" s="121" t="s">
        <v>383</v>
      </c>
      <c r="B335" s="122"/>
      <c r="C335" s="122"/>
      <c r="D335" s="123"/>
      <c r="F335" s="121" t="s">
        <v>384</v>
      </c>
      <c r="G335" s="122"/>
      <c r="H335" s="122"/>
      <c r="I335" s="123"/>
      <c r="K335" s="217"/>
    </row>
    <row r="336" spans="1:11" s="124" customFormat="1" ht="20.100000000000001" customHeight="1" x14ac:dyDescent="0.2">
      <c r="A336" s="351"/>
      <c r="B336" s="351"/>
      <c r="C336" s="351"/>
      <c r="D336" s="351"/>
      <c r="F336" s="352"/>
      <c r="G336" s="352"/>
      <c r="H336" s="352"/>
      <c r="I336" s="352"/>
      <c r="K336" s="197"/>
    </row>
    <row r="337" spans="1:11" s="118" customFormat="1" ht="8.1" customHeight="1" x14ac:dyDescent="0.2">
      <c r="K337" s="124"/>
    </row>
    <row r="338" spans="1:11" s="114" customFormat="1" ht="20.100000000000001" customHeight="1" x14ac:dyDescent="0.2">
      <c r="A338" s="78" t="s">
        <v>136</v>
      </c>
      <c r="B338" s="79"/>
      <c r="C338" s="79"/>
      <c r="D338" s="79"/>
      <c r="E338" s="79"/>
      <c r="F338" s="79"/>
      <c r="G338" s="79"/>
      <c r="H338" s="79">
        <f>LEN(A339)</f>
        <v>0</v>
      </c>
      <c r="I338" s="85" t="s">
        <v>52</v>
      </c>
      <c r="K338" s="124"/>
    </row>
    <row r="339" spans="1:11" s="31" customFormat="1" ht="129.94999999999999" customHeight="1" x14ac:dyDescent="0.2">
      <c r="A339" s="329"/>
      <c r="B339" s="329"/>
      <c r="C339" s="329"/>
      <c r="D339" s="329"/>
      <c r="E339" s="329"/>
      <c r="F339" s="329"/>
      <c r="G339" s="329"/>
      <c r="H339" s="329"/>
      <c r="I339" s="329"/>
      <c r="K339" s="124"/>
    </row>
    <row r="340" spans="1:11" s="118" customFormat="1" ht="8.1" customHeight="1" x14ac:dyDescent="0.2">
      <c r="A340" s="20"/>
      <c r="B340" s="20"/>
      <c r="C340" s="20"/>
      <c r="D340" s="20"/>
      <c r="E340" s="20"/>
      <c r="F340" s="20"/>
      <c r="G340" s="20"/>
      <c r="H340" s="20"/>
      <c r="I340" s="20"/>
      <c r="K340" s="124"/>
    </row>
    <row r="341" spans="1:11" s="118" customFormat="1" ht="20.100000000000001" customHeight="1" x14ac:dyDescent="0.2">
      <c r="A341" s="21" t="s">
        <v>274</v>
      </c>
      <c r="B341" s="22"/>
      <c r="C341" s="22"/>
      <c r="D341" s="22"/>
      <c r="E341" s="22"/>
      <c r="F341" s="22"/>
      <c r="G341" s="22"/>
      <c r="H341" s="349" t="str">
        <f>'Hidden data'!D61</f>
        <v xml:space="preserve">B15 - </v>
      </c>
      <c r="I341" s="350"/>
      <c r="K341" s="124"/>
    </row>
    <row r="342" spans="1:11" s="118" customFormat="1" ht="20.100000000000001" customHeight="1" x14ac:dyDescent="0.2">
      <c r="A342" s="78" t="s">
        <v>122</v>
      </c>
      <c r="B342" s="79"/>
      <c r="C342" s="79"/>
      <c r="D342" s="79"/>
      <c r="E342" s="79"/>
      <c r="F342" s="79"/>
      <c r="G342" s="79"/>
      <c r="H342" s="79"/>
      <c r="I342" s="119" t="str">
        <f>CONCATENATE(LEN(A343),"/","150")</f>
        <v>0/150</v>
      </c>
      <c r="K342" s="124"/>
    </row>
    <row r="343" spans="1:11" s="118" customFormat="1" ht="20.100000000000001" customHeight="1" x14ac:dyDescent="0.2">
      <c r="A343" s="330"/>
      <c r="B343" s="330"/>
      <c r="C343" s="330"/>
      <c r="D343" s="330"/>
      <c r="E343" s="330"/>
      <c r="F343" s="330"/>
      <c r="G343" s="330"/>
      <c r="H343" s="330"/>
      <c r="I343" s="330"/>
      <c r="K343" s="124"/>
    </row>
    <row r="344" spans="1:11" s="118" customFormat="1" ht="20.100000000000001" customHeight="1" x14ac:dyDescent="0.2">
      <c r="A344" s="81" t="s">
        <v>75</v>
      </c>
      <c r="B344" s="82"/>
      <c r="C344" s="82"/>
      <c r="D344" s="83" t="str">
        <f>CONCATENATE(LEN(A345),"/","10")</f>
        <v>0/10</v>
      </c>
      <c r="F344" s="81" t="s">
        <v>114</v>
      </c>
      <c r="G344" s="82"/>
      <c r="H344" s="82"/>
      <c r="I344" s="84"/>
      <c r="K344" s="124"/>
    </row>
    <row r="345" spans="1:11" s="118" customFormat="1" ht="19.5" customHeight="1" x14ac:dyDescent="0.2">
      <c r="A345" s="330"/>
      <c r="B345" s="330"/>
      <c r="C345" s="330"/>
      <c r="D345" s="330"/>
      <c r="F345" s="86"/>
      <c r="G345" s="330"/>
      <c r="H345" s="330"/>
      <c r="I345" s="330"/>
      <c r="K345" s="124"/>
    </row>
    <row r="346" spans="1:11" s="118" customFormat="1" ht="8.1" customHeight="1" x14ac:dyDescent="0.2">
      <c r="A346" s="20"/>
      <c r="B346" s="20"/>
      <c r="C346" s="20"/>
      <c r="D346" s="20"/>
      <c r="E346" s="20"/>
      <c r="F346" s="20"/>
      <c r="G346" s="20"/>
      <c r="H346" s="20"/>
      <c r="I346" s="20"/>
      <c r="K346" s="124"/>
    </row>
    <row r="347" spans="1:11" s="118" customFormat="1" ht="20.100000000000001" customHeight="1" x14ac:dyDescent="0.2">
      <c r="A347" s="78" t="s">
        <v>150</v>
      </c>
      <c r="B347" s="79"/>
      <c r="C347" s="79"/>
      <c r="D347" s="79"/>
      <c r="E347" s="79"/>
      <c r="F347" s="79"/>
      <c r="G347" s="79"/>
      <c r="H347" s="79"/>
      <c r="I347" s="85"/>
      <c r="K347" s="124"/>
    </row>
    <row r="348" spans="1:11" s="26" customFormat="1" ht="15" customHeight="1" x14ac:dyDescent="0.2">
      <c r="A348" s="115" t="s">
        <v>0</v>
      </c>
      <c r="B348" s="116"/>
      <c r="C348" s="116"/>
      <c r="D348" s="117"/>
      <c r="F348" s="115" t="s">
        <v>2</v>
      </c>
      <c r="G348" s="116"/>
      <c r="H348" s="116"/>
      <c r="I348" s="117"/>
      <c r="K348" s="124"/>
    </row>
    <row r="349" spans="1:11" s="118" customFormat="1" ht="20.100000000000001" customHeight="1" x14ac:dyDescent="0.2">
      <c r="A349" s="331"/>
      <c r="B349" s="331"/>
      <c r="C349" s="331"/>
      <c r="D349" s="331"/>
      <c r="F349" s="331"/>
      <c r="G349" s="331"/>
      <c r="H349" s="331"/>
      <c r="I349" s="331"/>
      <c r="K349" s="124"/>
    </row>
    <row r="350" spans="1:11" s="118" customFormat="1" ht="15" customHeight="1" x14ac:dyDescent="0.2">
      <c r="A350" s="115" t="s">
        <v>3</v>
      </c>
      <c r="B350" s="116"/>
      <c r="C350" s="116"/>
      <c r="D350" s="117"/>
      <c r="F350" s="115" t="s">
        <v>1</v>
      </c>
      <c r="G350" s="116"/>
      <c r="H350" s="116"/>
      <c r="I350" s="117"/>
      <c r="K350" s="124"/>
    </row>
    <row r="351" spans="1:11" s="118" customFormat="1" ht="20.100000000000001" customHeight="1" x14ac:dyDescent="0.2">
      <c r="A351" s="330"/>
      <c r="B351" s="330"/>
      <c r="C351" s="330"/>
      <c r="D351" s="330"/>
      <c r="F351" s="330"/>
      <c r="G351" s="330"/>
      <c r="H351" s="330"/>
      <c r="I351" s="330"/>
      <c r="K351" s="124"/>
    </row>
    <row r="352" spans="1:11" s="118" customFormat="1" ht="15" customHeight="1" x14ac:dyDescent="0.2">
      <c r="A352" s="115" t="s">
        <v>113</v>
      </c>
      <c r="B352" s="116"/>
      <c r="C352" s="116"/>
      <c r="D352" s="117"/>
      <c r="F352" s="27" t="s">
        <v>137</v>
      </c>
      <c r="G352" s="28"/>
      <c r="H352" s="28"/>
      <c r="I352" s="29"/>
      <c r="K352" s="124"/>
    </row>
    <row r="353" spans="1:11" s="118" customFormat="1" ht="20.100000000000001" customHeight="1" x14ac:dyDescent="0.2">
      <c r="A353" s="330"/>
      <c r="B353" s="330"/>
      <c r="C353" s="330"/>
      <c r="D353" s="330"/>
      <c r="F353" s="335"/>
      <c r="G353" s="330"/>
      <c r="H353" s="330"/>
      <c r="I353" s="330"/>
      <c r="K353" s="124"/>
    </row>
    <row r="354" spans="1:11" s="118" customFormat="1" ht="8.1" customHeight="1" x14ac:dyDescent="0.2">
      <c r="K354" s="124"/>
    </row>
    <row r="355" spans="1:11" s="118" customFormat="1" ht="20.100000000000001" customHeight="1" x14ac:dyDescent="0.2">
      <c r="A355" s="81" t="s">
        <v>24</v>
      </c>
      <c r="B355" s="82"/>
      <c r="C355" s="82"/>
      <c r="D355" s="84"/>
      <c r="F355" s="81" t="s">
        <v>84</v>
      </c>
      <c r="G355" s="82"/>
      <c r="H355" s="82"/>
      <c r="I355" s="84"/>
      <c r="K355" s="124"/>
    </row>
    <row r="356" spans="1:11" s="118" customFormat="1" ht="30" customHeight="1" x14ac:dyDescent="0.2">
      <c r="A356" s="345"/>
      <c r="B356" s="345"/>
      <c r="C356" s="345"/>
      <c r="D356" s="345"/>
      <c r="F356" s="345"/>
      <c r="G356" s="345"/>
      <c r="H356" s="345"/>
      <c r="I356" s="345"/>
      <c r="K356" s="124"/>
    </row>
    <row r="357" spans="1:11" s="124" customFormat="1" ht="8.1" customHeight="1" x14ac:dyDescent="0.2">
      <c r="A357" s="20"/>
      <c r="B357" s="20"/>
      <c r="C357" s="20"/>
      <c r="D357" s="20"/>
      <c r="E357" s="20"/>
      <c r="F357" s="20"/>
      <c r="G357" s="20"/>
      <c r="H357" s="20"/>
      <c r="I357" s="20"/>
      <c r="K357" s="197"/>
    </row>
    <row r="358" spans="1:11" s="124" customFormat="1" ht="20.100000000000001" customHeight="1" x14ac:dyDescent="0.2">
      <c r="A358" s="78" t="s">
        <v>377</v>
      </c>
      <c r="B358" s="79"/>
      <c r="C358" s="79"/>
      <c r="D358" s="79"/>
      <c r="E358" s="79"/>
      <c r="F358" s="79"/>
      <c r="G358" s="79"/>
      <c r="H358" s="79"/>
      <c r="I358" s="85"/>
      <c r="K358" s="197"/>
    </row>
    <row r="359" spans="1:11" s="26" customFormat="1" ht="15" customHeight="1" x14ac:dyDescent="0.2">
      <c r="A359" s="121" t="s">
        <v>379</v>
      </c>
      <c r="B359" s="122"/>
      <c r="C359" s="122"/>
      <c r="D359" s="123"/>
      <c r="F359" s="121" t="s">
        <v>382</v>
      </c>
      <c r="G359" s="122"/>
      <c r="H359" s="122"/>
      <c r="I359" s="123"/>
      <c r="K359" s="197"/>
    </row>
    <row r="360" spans="1:11" s="124" customFormat="1" ht="20.100000000000001" customHeight="1" x14ac:dyDescent="0.2">
      <c r="A360" s="353"/>
      <c r="B360" s="353"/>
      <c r="C360" s="353"/>
      <c r="D360" s="353"/>
      <c r="F360" s="354"/>
      <c r="G360" s="354"/>
      <c r="H360" s="354"/>
      <c r="I360" s="354"/>
      <c r="K360" s="197"/>
    </row>
    <row r="361" spans="1:11" s="124" customFormat="1" ht="15" customHeight="1" x14ac:dyDescent="0.2">
      <c r="A361" s="121" t="s">
        <v>383</v>
      </c>
      <c r="B361" s="122"/>
      <c r="C361" s="122"/>
      <c r="D361" s="123"/>
      <c r="F361" s="121" t="s">
        <v>384</v>
      </c>
      <c r="G361" s="122"/>
      <c r="H361" s="122"/>
      <c r="I361" s="123"/>
      <c r="K361" s="217"/>
    </row>
    <row r="362" spans="1:11" s="124" customFormat="1" ht="20.100000000000001" customHeight="1" x14ac:dyDescent="0.2">
      <c r="A362" s="351"/>
      <c r="B362" s="351"/>
      <c r="C362" s="351"/>
      <c r="D362" s="351"/>
      <c r="F362" s="352"/>
      <c r="G362" s="352"/>
      <c r="H362" s="352"/>
      <c r="I362" s="352"/>
      <c r="K362" s="197"/>
    </row>
    <row r="363" spans="1:11" s="118" customFormat="1" ht="8.1" customHeight="1" x14ac:dyDescent="0.2">
      <c r="K363" s="124"/>
    </row>
    <row r="364" spans="1:11" s="114" customFormat="1" ht="20.100000000000001" customHeight="1" x14ac:dyDescent="0.2">
      <c r="A364" s="78" t="s">
        <v>136</v>
      </c>
      <c r="B364" s="79"/>
      <c r="C364" s="79"/>
      <c r="D364" s="79"/>
      <c r="E364" s="79"/>
      <c r="F364" s="79"/>
      <c r="G364" s="79"/>
      <c r="H364" s="79">
        <f>LEN(A365)</f>
        <v>0</v>
      </c>
      <c r="I364" s="85" t="s">
        <v>52</v>
      </c>
      <c r="K364" s="124"/>
    </row>
    <row r="365" spans="1:11" s="31" customFormat="1" ht="129.94999999999999" customHeight="1" x14ac:dyDescent="0.2">
      <c r="A365" s="329"/>
      <c r="B365" s="329"/>
      <c r="C365" s="329"/>
      <c r="D365" s="329"/>
      <c r="E365" s="329"/>
      <c r="F365" s="329"/>
      <c r="G365" s="329"/>
      <c r="H365" s="329"/>
      <c r="I365" s="329"/>
      <c r="K365" s="124"/>
    </row>
    <row r="366" spans="1:11" s="118" customFormat="1" ht="8.1" customHeight="1" x14ac:dyDescent="0.2">
      <c r="A366" s="20"/>
      <c r="B366" s="20"/>
      <c r="C366" s="20"/>
      <c r="D366" s="20"/>
      <c r="E366" s="20"/>
      <c r="F366" s="20"/>
      <c r="G366" s="20"/>
      <c r="H366" s="20"/>
      <c r="I366" s="20"/>
      <c r="K366" s="124"/>
    </row>
    <row r="367" spans="1:11" s="118" customFormat="1" ht="20.100000000000001" customHeight="1" x14ac:dyDescent="0.2">
      <c r="A367" s="21" t="s">
        <v>273</v>
      </c>
      <c r="B367" s="22"/>
      <c r="C367" s="22"/>
      <c r="D367" s="22"/>
      <c r="E367" s="22"/>
      <c r="F367" s="22"/>
      <c r="G367" s="22"/>
      <c r="H367" s="349" t="str">
        <f>'Hidden data'!D62</f>
        <v xml:space="preserve">B16 - </v>
      </c>
      <c r="I367" s="350"/>
      <c r="K367" s="124"/>
    </row>
    <row r="368" spans="1:11" s="118" customFormat="1" ht="20.100000000000001" customHeight="1" x14ac:dyDescent="0.2">
      <c r="A368" s="78" t="s">
        <v>122</v>
      </c>
      <c r="B368" s="79"/>
      <c r="C368" s="79"/>
      <c r="D368" s="79"/>
      <c r="E368" s="79"/>
      <c r="F368" s="79"/>
      <c r="G368" s="79"/>
      <c r="H368" s="79"/>
      <c r="I368" s="119" t="str">
        <f>CONCATENATE(LEN(A369),"/","150")</f>
        <v>0/150</v>
      </c>
      <c r="K368" s="124"/>
    </row>
    <row r="369" spans="1:11" s="118" customFormat="1" ht="20.100000000000001" customHeight="1" x14ac:dyDescent="0.2">
      <c r="A369" s="330"/>
      <c r="B369" s="330"/>
      <c r="C369" s="330"/>
      <c r="D369" s="330"/>
      <c r="E369" s="330"/>
      <c r="F369" s="330"/>
      <c r="G369" s="330"/>
      <c r="H369" s="330"/>
      <c r="I369" s="330"/>
      <c r="K369" s="124"/>
    </row>
    <row r="370" spans="1:11" s="118" customFormat="1" ht="20.100000000000001" customHeight="1" x14ac:dyDescent="0.2">
      <c r="A370" s="81" t="s">
        <v>75</v>
      </c>
      <c r="B370" s="82"/>
      <c r="C370" s="82"/>
      <c r="D370" s="83" t="str">
        <f>CONCATENATE(LEN(A371),"/","10")</f>
        <v>0/10</v>
      </c>
      <c r="F370" s="81" t="s">
        <v>114</v>
      </c>
      <c r="G370" s="82"/>
      <c r="H370" s="82"/>
      <c r="I370" s="84"/>
      <c r="K370" s="124"/>
    </row>
    <row r="371" spans="1:11" s="118" customFormat="1" ht="19.5" customHeight="1" x14ac:dyDescent="0.2">
      <c r="A371" s="330"/>
      <c r="B371" s="330"/>
      <c r="C371" s="330"/>
      <c r="D371" s="330"/>
      <c r="F371" s="86"/>
      <c r="G371" s="330"/>
      <c r="H371" s="330"/>
      <c r="I371" s="330"/>
      <c r="K371" s="124"/>
    </row>
    <row r="372" spans="1:11" s="118" customFormat="1" ht="8.1" customHeight="1" x14ac:dyDescent="0.2">
      <c r="A372" s="20"/>
      <c r="B372" s="20"/>
      <c r="C372" s="20"/>
      <c r="D372" s="20"/>
      <c r="E372" s="20"/>
      <c r="F372" s="20"/>
      <c r="G372" s="20"/>
      <c r="H372" s="20"/>
      <c r="I372" s="20"/>
      <c r="K372" s="124"/>
    </row>
    <row r="373" spans="1:11" s="118" customFormat="1" ht="20.100000000000001" customHeight="1" x14ac:dyDescent="0.2">
      <c r="A373" s="78" t="s">
        <v>150</v>
      </c>
      <c r="B373" s="79"/>
      <c r="C373" s="79"/>
      <c r="D373" s="79"/>
      <c r="E373" s="79"/>
      <c r="F373" s="79"/>
      <c r="G373" s="79"/>
      <c r="H373" s="79"/>
      <c r="I373" s="85"/>
      <c r="K373" s="124"/>
    </row>
    <row r="374" spans="1:11" s="26" customFormat="1" ht="15" customHeight="1" x14ac:dyDescent="0.2">
      <c r="A374" s="115" t="s">
        <v>0</v>
      </c>
      <c r="B374" s="116"/>
      <c r="C374" s="116"/>
      <c r="D374" s="117"/>
      <c r="F374" s="115" t="s">
        <v>2</v>
      </c>
      <c r="G374" s="116"/>
      <c r="H374" s="116"/>
      <c r="I374" s="117"/>
      <c r="K374" s="124"/>
    </row>
    <row r="375" spans="1:11" s="118" customFormat="1" ht="20.100000000000001" customHeight="1" x14ac:dyDescent="0.2">
      <c r="A375" s="331"/>
      <c r="B375" s="331"/>
      <c r="C375" s="331"/>
      <c r="D375" s="331"/>
      <c r="F375" s="331"/>
      <c r="G375" s="331"/>
      <c r="H375" s="331"/>
      <c r="I375" s="331"/>
      <c r="K375" s="124"/>
    </row>
    <row r="376" spans="1:11" s="118" customFormat="1" ht="15" customHeight="1" x14ac:dyDescent="0.2">
      <c r="A376" s="115" t="s">
        <v>3</v>
      </c>
      <c r="B376" s="116"/>
      <c r="C376" s="116"/>
      <c r="D376" s="117"/>
      <c r="F376" s="115" t="s">
        <v>1</v>
      </c>
      <c r="G376" s="116"/>
      <c r="H376" s="116"/>
      <c r="I376" s="117"/>
      <c r="K376" s="124"/>
    </row>
    <row r="377" spans="1:11" s="118" customFormat="1" ht="20.100000000000001" customHeight="1" x14ac:dyDescent="0.2">
      <c r="A377" s="330"/>
      <c r="B377" s="330"/>
      <c r="C377" s="330"/>
      <c r="D377" s="330"/>
      <c r="F377" s="330"/>
      <c r="G377" s="330"/>
      <c r="H377" s="330"/>
      <c r="I377" s="330"/>
      <c r="K377" s="124"/>
    </row>
    <row r="378" spans="1:11" s="118" customFormat="1" ht="15" customHeight="1" x14ac:dyDescent="0.2">
      <c r="A378" s="115" t="s">
        <v>113</v>
      </c>
      <c r="B378" s="116"/>
      <c r="C378" s="116"/>
      <c r="D378" s="117"/>
      <c r="F378" s="27" t="s">
        <v>137</v>
      </c>
      <c r="G378" s="28"/>
      <c r="H378" s="28"/>
      <c r="I378" s="29"/>
      <c r="K378" s="124"/>
    </row>
    <row r="379" spans="1:11" s="118" customFormat="1" ht="20.100000000000001" customHeight="1" x14ac:dyDescent="0.2">
      <c r="A379" s="330"/>
      <c r="B379" s="330"/>
      <c r="C379" s="330"/>
      <c r="D379" s="330"/>
      <c r="F379" s="335"/>
      <c r="G379" s="330"/>
      <c r="H379" s="330"/>
      <c r="I379" s="330"/>
      <c r="K379" s="124"/>
    </row>
    <row r="380" spans="1:11" s="118" customFormat="1" ht="8.1" customHeight="1" x14ac:dyDescent="0.2">
      <c r="K380" s="124"/>
    </row>
    <row r="381" spans="1:11" s="118" customFormat="1" ht="20.100000000000001" customHeight="1" x14ac:dyDescent="0.2">
      <c r="A381" s="81" t="s">
        <v>24</v>
      </c>
      <c r="B381" s="82"/>
      <c r="C381" s="82"/>
      <c r="D381" s="84"/>
      <c r="F381" s="81" t="s">
        <v>84</v>
      </c>
      <c r="G381" s="82"/>
      <c r="H381" s="82"/>
      <c r="I381" s="84"/>
      <c r="K381" s="124"/>
    </row>
    <row r="382" spans="1:11" s="118" customFormat="1" ht="30" customHeight="1" x14ac:dyDescent="0.2">
      <c r="A382" s="345"/>
      <c r="B382" s="345"/>
      <c r="C382" s="345"/>
      <c r="D382" s="345"/>
      <c r="F382" s="345"/>
      <c r="G382" s="345"/>
      <c r="H382" s="345"/>
      <c r="I382" s="345"/>
      <c r="K382" s="124"/>
    </row>
    <row r="383" spans="1:11" s="124" customFormat="1" ht="8.1" customHeight="1" x14ac:dyDescent="0.2">
      <c r="A383" s="20"/>
      <c r="B383" s="20"/>
      <c r="C383" s="20"/>
      <c r="D383" s="20"/>
      <c r="E383" s="20"/>
      <c r="F383" s="20"/>
      <c r="G383" s="20"/>
      <c r="H383" s="20"/>
      <c r="I383" s="20"/>
      <c r="K383" s="197"/>
    </row>
    <row r="384" spans="1:11" s="124" customFormat="1" ht="20.100000000000001" customHeight="1" x14ac:dyDescent="0.2">
      <c r="A384" s="78" t="s">
        <v>377</v>
      </c>
      <c r="B384" s="79"/>
      <c r="C384" s="79"/>
      <c r="D384" s="79"/>
      <c r="E384" s="79"/>
      <c r="F384" s="79"/>
      <c r="G384" s="79"/>
      <c r="H384" s="79"/>
      <c r="I384" s="85"/>
      <c r="K384" s="197"/>
    </row>
    <row r="385" spans="1:11" s="26" customFormat="1" ht="15" customHeight="1" x14ac:dyDescent="0.2">
      <c r="A385" s="121" t="s">
        <v>379</v>
      </c>
      <c r="B385" s="122"/>
      <c r="C385" s="122"/>
      <c r="D385" s="123"/>
      <c r="F385" s="121" t="s">
        <v>382</v>
      </c>
      <c r="G385" s="122"/>
      <c r="H385" s="122"/>
      <c r="I385" s="123"/>
      <c r="K385" s="197"/>
    </row>
    <row r="386" spans="1:11" s="124" customFormat="1" ht="20.100000000000001" customHeight="1" x14ac:dyDescent="0.2">
      <c r="A386" s="353"/>
      <c r="B386" s="353"/>
      <c r="C386" s="353"/>
      <c r="D386" s="353"/>
      <c r="F386" s="354"/>
      <c r="G386" s="354"/>
      <c r="H386" s="354"/>
      <c r="I386" s="354"/>
      <c r="K386" s="197"/>
    </row>
    <row r="387" spans="1:11" s="124" customFormat="1" ht="15" customHeight="1" x14ac:dyDescent="0.2">
      <c r="A387" s="121" t="s">
        <v>383</v>
      </c>
      <c r="B387" s="122"/>
      <c r="C387" s="122"/>
      <c r="D387" s="123"/>
      <c r="F387" s="121" t="s">
        <v>384</v>
      </c>
      <c r="G387" s="122"/>
      <c r="H387" s="122"/>
      <c r="I387" s="123"/>
      <c r="K387" s="217"/>
    </row>
    <row r="388" spans="1:11" s="124" customFormat="1" ht="20.100000000000001" customHeight="1" x14ac:dyDescent="0.2">
      <c r="A388" s="351"/>
      <c r="B388" s="351"/>
      <c r="C388" s="351"/>
      <c r="D388" s="351"/>
      <c r="F388" s="352"/>
      <c r="G388" s="352"/>
      <c r="H388" s="352"/>
      <c r="I388" s="352"/>
      <c r="K388" s="197"/>
    </row>
    <row r="389" spans="1:11" s="118" customFormat="1" ht="8.1" customHeight="1" x14ac:dyDescent="0.2">
      <c r="K389" s="124"/>
    </row>
    <row r="390" spans="1:11" s="114" customFormat="1" ht="20.100000000000001" customHeight="1" x14ac:dyDescent="0.2">
      <c r="A390" s="78" t="s">
        <v>136</v>
      </c>
      <c r="B390" s="79"/>
      <c r="C390" s="79"/>
      <c r="D390" s="79"/>
      <c r="E390" s="79"/>
      <c r="F390" s="79"/>
      <c r="G390" s="79"/>
      <c r="H390" s="79">
        <f>LEN(A391)</f>
        <v>0</v>
      </c>
      <c r="I390" s="85" t="s">
        <v>52</v>
      </c>
      <c r="K390" s="124"/>
    </row>
    <row r="391" spans="1:11" s="31" customFormat="1" ht="129.94999999999999" customHeight="1" x14ac:dyDescent="0.2">
      <c r="A391" s="329"/>
      <c r="B391" s="329"/>
      <c r="C391" s="329"/>
      <c r="D391" s="329"/>
      <c r="E391" s="329"/>
      <c r="F391" s="329"/>
      <c r="G391" s="329"/>
      <c r="H391" s="329"/>
      <c r="I391" s="329"/>
      <c r="K391" s="124"/>
    </row>
    <row r="392" spans="1:11" s="124" customFormat="1" ht="8.1" customHeight="1" x14ac:dyDescent="0.2">
      <c r="A392" s="20"/>
      <c r="B392" s="20"/>
      <c r="C392" s="20"/>
      <c r="D392" s="20"/>
      <c r="E392" s="20"/>
      <c r="F392" s="20"/>
      <c r="G392" s="20"/>
      <c r="H392" s="20"/>
      <c r="I392" s="20"/>
    </row>
    <row r="393" spans="1:11" s="124" customFormat="1" ht="20.100000000000001" customHeight="1" x14ac:dyDescent="0.2">
      <c r="A393" s="21" t="s">
        <v>297</v>
      </c>
      <c r="B393" s="22"/>
      <c r="C393" s="22"/>
      <c r="D393" s="22"/>
      <c r="E393" s="22"/>
      <c r="F393" s="22"/>
      <c r="G393" s="22"/>
      <c r="H393" s="349" t="str">
        <f>'Hidden data'!D63</f>
        <v xml:space="preserve">B17 - </v>
      </c>
      <c r="I393" s="350"/>
    </row>
    <row r="394" spans="1:11" s="124" customFormat="1" ht="20.100000000000001" customHeight="1" x14ac:dyDescent="0.2">
      <c r="A394" s="78" t="s">
        <v>122</v>
      </c>
      <c r="B394" s="79"/>
      <c r="C394" s="79"/>
      <c r="D394" s="79"/>
      <c r="E394" s="79"/>
      <c r="F394" s="79"/>
      <c r="G394" s="79"/>
      <c r="H394" s="79"/>
      <c r="I394" s="125" t="str">
        <f>CONCATENATE(LEN(A395),"/","150")</f>
        <v>0/150</v>
      </c>
    </row>
    <row r="395" spans="1:11" s="124" customFormat="1" ht="20.100000000000001" customHeight="1" x14ac:dyDescent="0.2">
      <c r="A395" s="330"/>
      <c r="B395" s="330"/>
      <c r="C395" s="330"/>
      <c r="D395" s="330"/>
      <c r="E395" s="330"/>
      <c r="F395" s="330"/>
      <c r="G395" s="330"/>
      <c r="H395" s="330"/>
      <c r="I395" s="330"/>
    </row>
    <row r="396" spans="1:11" s="124" customFormat="1" ht="20.100000000000001" customHeight="1" x14ac:dyDescent="0.2">
      <c r="A396" s="81" t="s">
        <v>75</v>
      </c>
      <c r="B396" s="82"/>
      <c r="C396" s="82"/>
      <c r="D396" s="83" t="str">
        <f>CONCATENATE(LEN(A397),"/","10")</f>
        <v>0/10</v>
      </c>
      <c r="F396" s="81" t="s">
        <v>114</v>
      </c>
      <c r="G396" s="82"/>
      <c r="H396" s="82"/>
      <c r="I396" s="84"/>
    </row>
    <row r="397" spans="1:11" s="124" customFormat="1" ht="19.5" customHeight="1" x14ac:dyDescent="0.2">
      <c r="A397" s="330"/>
      <c r="B397" s="330"/>
      <c r="C397" s="330"/>
      <c r="D397" s="330"/>
      <c r="F397" s="86"/>
      <c r="G397" s="330"/>
      <c r="H397" s="330"/>
      <c r="I397" s="330"/>
    </row>
    <row r="398" spans="1:11" s="124" customFormat="1" ht="8.1" customHeight="1" x14ac:dyDescent="0.2">
      <c r="A398" s="20"/>
      <c r="B398" s="20"/>
      <c r="C398" s="20"/>
      <c r="D398" s="20"/>
      <c r="E398" s="20"/>
      <c r="F398" s="20"/>
      <c r="G398" s="20"/>
      <c r="H398" s="20"/>
      <c r="I398" s="20"/>
    </row>
    <row r="399" spans="1:11" s="124" customFormat="1" ht="20.100000000000001" customHeight="1" x14ac:dyDescent="0.2">
      <c r="A399" s="78" t="s">
        <v>150</v>
      </c>
      <c r="B399" s="79"/>
      <c r="C399" s="79"/>
      <c r="D399" s="79"/>
      <c r="E399" s="79"/>
      <c r="F399" s="79"/>
      <c r="G399" s="79"/>
      <c r="H399" s="79"/>
      <c r="I399" s="85"/>
    </row>
    <row r="400" spans="1:11" s="26" customFormat="1" ht="15" customHeight="1" x14ac:dyDescent="0.2">
      <c r="A400" s="121" t="s">
        <v>0</v>
      </c>
      <c r="B400" s="122"/>
      <c r="C400" s="122"/>
      <c r="D400" s="123"/>
      <c r="F400" s="121" t="s">
        <v>2</v>
      </c>
      <c r="G400" s="122"/>
      <c r="H400" s="122"/>
      <c r="I400" s="123"/>
      <c r="K400" s="124"/>
    </row>
    <row r="401" spans="1:11" s="124" customFormat="1" ht="20.100000000000001" customHeight="1" x14ac:dyDescent="0.2">
      <c r="A401" s="331"/>
      <c r="B401" s="331"/>
      <c r="C401" s="331"/>
      <c r="D401" s="331"/>
      <c r="F401" s="331"/>
      <c r="G401" s="331"/>
      <c r="H401" s="331"/>
      <c r="I401" s="331"/>
    </row>
    <row r="402" spans="1:11" s="124" customFormat="1" ht="15" customHeight="1" x14ac:dyDescent="0.2">
      <c r="A402" s="121" t="s">
        <v>3</v>
      </c>
      <c r="B402" s="122"/>
      <c r="C402" s="122"/>
      <c r="D402" s="123"/>
      <c r="F402" s="121" t="s">
        <v>1</v>
      </c>
      <c r="G402" s="122"/>
      <c r="H402" s="122"/>
      <c r="I402" s="123"/>
    </row>
    <row r="403" spans="1:11" s="124" customFormat="1" ht="20.100000000000001" customHeight="1" x14ac:dyDescent="0.2">
      <c r="A403" s="330"/>
      <c r="B403" s="330"/>
      <c r="C403" s="330"/>
      <c r="D403" s="330"/>
      <c r="F403" s="330"/>
      <c r="G403" s="330"/>
      <c r="H403" s="330"/>
      <c r="I403" s="330"/>
    </row>
    <row r="404" spans="1:11" s="124" customFormat="1" ht="15" customHeight="1" x14ac:dyDescent="0.2">
      <c r="A404" s="121" t="s">
        <v>113</v>
      </c>
      <c r="B404" s="122"/>
      <c r="C404" s="122"/>
      <c r="D404" s="123"/>
      <c r="F404" s="27" t="s">
        <v>137</v>
      </c>
      <c r="G404" s="28"/>
      <c r="H404" s="28"/>
      <c r="I404" s="29"/>
    </row>
    <row r="405" spans="1:11" s="124" customFormat="1" ht="20.100000000000001" customHeight="1" x14ac:dyDescent="0.2">
      <c r="A405" s="330"/>
      <c r="B405" s="330"/>
      <c r="C405" s="330"/>
      <c r="D405" s="330"/>
      <c r="F405" s="335"/>
      <c r="G405" s="330"/>
      <c r="H405" s="330"/>
      <c r="I405" s="330"/>
    </row>
    <row r="406" spans="1:11" s="124" customFormat="1" ht="8.1" customHeight="1" x14ac:dyDescent="0.2"/>
    <row r="407" spans="1:11" s="124" customFormat="1" ht="20.100000000000001" customHeight="1" x14ac:dyDescent="0.2">
      <c r="A407" s="81" t="s">
        <v>24</v>
      </c>
      <c r="B407" s="82"/>
      <c r="C407" s="82"/>
      <c r="D407" s="84"/>
      <c r="F407" s="81" t="s">
        <v>84</v>
      </c>
      <c r="G407" s="82"/>
      <c r="H407" s="82"/>
      <c r="I407" s="84"/>
    </row>
    <row r="408" spans="1:11" s="124" customFormat="1" ht="30" customHeight="1" x14ac:dyDescent="0.2">
      <c r="A408" s="345"/>
      <c r="B408" s="345"/>
      <c r="C408" s="345"/>
      <c r="D408" s="345"/>
      <c r="F408" s="345"/>
      <c r="G408" s="345"/>
      <c r="H408" s="345"/>
      <c r="I408" s="345"/>
    </row>
    <row r="409" spans="1:11" s="124" customFormat="1" ht="8.1" customHeight="1" x14ac:dyDescent="0.2">
      <c r="A409" s="20"/>
      <c r="B409" s="20"/>
      <c r="C409" s="20"/>
      <c r="D409" s="20"/>
      <c r="E409" s="20"/>
      <c r="F409" s="20"/>
      <c r="G409" s="20"/>
      <c r="H409" s="20"/>
      <c r="I409" s="20"/>
      <c r="K409" s="197"/>
    </row>
    <row r="410" spans="1:11" s="124" customFormat="1" ht="20.100000000000001" customHeight="1" x14ac:dyDescent="0.2">
      <c r="A410" s="78" t="s">
        <v>377</v>
      </c>
      <c r="B410" s="79"/>
      <c r="C410" s="79"/>
      <c r="D410" s="79"/>
      <c r="E410" s="79"/>
      <c r="F410" s="79"/>
      <c r="G410" s="79"/>
      <c r="H410" s="79"/>
      <c r="I410" s="85"/>
      <c r="K410" s="197"/>
    </row>
    <row r="411" spans="1:11" s="26" customFormat="1" ht="15" customHeight="1" x14ac:dyDescent="0.2">
      <c r="A411" s="121" t="s">
        <v>379</v>
      </c>
      <c r="B411" s="122"/>
      <c r="C411" s="122"/>
      <c r="D411" s="123"/>
      <c r="F411" s="121" t="s">
        <v>382</v>
      </c>
      <c r="G411" s="122"/>
      <c r="H411" s="122"/>
      <c r="I411" s="123"/>
      <c r="K411" s="197"/>
    </row>
    <row r="412" spans="1:11" s="124" customFormat="1" ht="20.100000000000001" customHeight="1" x14ac:dyDescent="0.2">
      <c r="A412" s="353"/>
      <c r="B412" s="353"/>
      <c r="C412" s="353"/>
      <c r="D412" s="353"/>
      <c r="F412" s="354"/>
      <c r="G412" s="354"/>
      <c r="H412" s="354"/>
      <c r="I412" s="354"/>
      <c r="K412" s="197"/>
    </row>
    <row r="413" spans="1:11" s="124" customFormat="1" ht="15" customHeight="1" x14ac:dyDescent="0.2">
      <c r="A413" s="121" t="s">
        <v>383</v>
      </c>
      <c r="B413" s="122"/>
      <c r="C413" s="122"/>
      <c r="D413" s="123"/>
      <c r="F413" s="121" t="s">
        <v>384</v>
      </c>
      <c r="G413" s="122"/>
      <c r="H413" s="122"/>
      <c r="I413" s="123"/>
      <c r="K413" s="217"/>
    </row>
    <row r="414" spans="1:11" s="124" customFormat="1" ht="20.100000000000001" customHeight="1" x14ac:dyDescent="0.2">
      <c r="A414" s="351"/>
      <c r="B414" s="351"/>
      <c r="C414" s="351"/>
      <c r="D414" s="351"/>
      <c r="F414" s="352"/>
      <c r="G414" s="352"/>
      <c r="H414" s="352"/>
      <c r="I414" s="352"/>
      <c r="K414" s="197"/>
    </row>
    <row r="415" spans="1:11" s="124" customFormat="1" ht="8.1" customHeight="1" x14ac:dyDescent="0.2"/>
    <row r="416" spans="1:11" s="120" customFormat="1" ht="20.100000000000001" customHeight="1" x14ac:dyDescent="0.2">
      <c r="A416" s="78" t="s">
        <v>136</v>
      </c>
      <c r="B416" s="79"/>
      <c r="C416" s="79"/>
      <c r="D416" s="79"/>
      <c r="E416" s="79"/>
      <c r="F416" s="79"/>
      <c r="G416" s="79"/>
      <c r="H416" s="79">
        <f>LEN(A417)</f>
        <v>0</v>
      </c>
      <c r="I416" s="85" t="s">
        <v>52</v>
      </c>
      <c r="K416" s="124"/>
    </row>
    <row r="417" spans="1:11" s="31" customFormat="1" ht="129.94999999999999" customHeight="1" x14ac:dyDescent="0.2">
      <c r="A417" s="329"/>
      <c r="B417" s="329"/>
      <c r="C417" s="329"/>
      <c r="D417" s="329"/>
      <c r="E417" s="329"/>
      <c r="F417" s="329"/>
      <c r="G417" s="329"/>
      <c r="H417" s="329"/>
      <c r="I417" s="329"/>
      <c r="K417" s="124"/>
    </row>
    <row r="418" spans="1:11" s="124" customFormat="1" ht="8.1" customHeight="1" x14ac:dyDescent="0.2">
      <c r="A418" s="20"/>
      <c r="B418" s="20"/>
      <c r="C418" s="20"/>
      <c r="D418" s="20"/>
      <c r="E418" s="20"/>
      <c r="F418" s="20"/>
      <c r="G418" s="20"/>
      <c r="H418" s="20"/>
      <c r="I418" s="20"/>
    </row>
    <row r="419" spans="1:11" s="124" customFormat="1" ht="20.100000000000001" customHeight="1" x14ac:dyDescent="0.2">
      <c r="A419" s="21" t="s">
        <v>298</v>
      </c>
      <c r="B419" s="22"/>
      <c r="C419" s="22"/>
      <c r="D419" s="22"/>
      <c r="E419" s="22"/>
      <c r="F419" s="22"/>
      <c r="G419" s="22"/>
      <c r="H419" s="349" t="str">
        <f>'Hidden data'!D64</f>
        <v xml:space="preserve">B18 - </v>
      </c>
      <c r="I419" s="350"/>
    </row>
    <row r="420" spans="1:11" s="124" customFormat="1" ht="20.100000000000001" customHeight="1" x14ac:dyDescent="0.2">
      <c r="A420" s="78" t="s">
        <v>122</v>
      </c>
      <c r="B420" s="79"/>
      <c r="C420" s="79"/>
      <c r="D420" s="79"/>
      <c r="E420" s="79"/>
      <c r="F420" s="79"/>
      <c r="G420" s="79"/>
      <c r="H420" s="79"/>
      <c r="I420" s="125" t="str">
        <f>CONCATENATE(LEN(A421),"/","150")</f>
        <v>0/150</v>
      </c>
    </row>
    <row r="421" spans="1:11" s="124" customFormat="1" ht="20.100000000000001" customHeight="1" x14ac:dyDescent="0.2">
      <c r="A421" s="330"/>
      <c r="B421" s="330"/>
      <c r="C421" s="330"/>
      <c r="D421" s="330"/>
      <c r="E421" s="330"/>
      <c r="F421" s="330"/>
      <c r="G421" s="330"/>
      <c r="H421" s="330"/>
      <c r="I421" s="330"/>
    </row>
    <row r="422" spans="1:11" s="124" customFormat="1" ht="20.100000000000001" customHeight="1" x14ac:dyDescent="0.2">
      <c r="A422" s="81" t="s">
        <v>75</v>
      </c>
      <c r="B422" s="82"/>
      <c r="C422" s="82"/>
      <c r="D422" s="83" t="str">
        <f>CONCATENATE(LEN(A423),"/","10")</f>
        <v>0/10</v>
      </c>
      <c r="F422" s="81" t="s">
        <v>114</v>
      </c>
      <c r="G422" s="82"/>
      <c r="H422" s="82"/>
      <c r="I422" s="84"/>
    </row>
    <row r="423" spans="1:11" s="124" customFormat="1" ht="19.5" customHeight="1" x14ac:dyDescent="0.2">
      <c r="A423" s="330"/>
      <c r="B423" s="330"/>
      <c r="C423" s="330"/>
      <c r="D423" s="330"/>
      <c r="F423" s="86"/>
      <c r="G423" s="330"/>
      <c r="H423" s="330"/>
      <c r="I423" s="330"/>
    </row>
    <row r="424" spans="1:11" s="124" customFormat="1" ht="8.1" customHeight="1" x14ac:dyDescent="0.2">
      <c r="A424" s="20"/>
      <c r="B424" s="20"/>
      <c r="C424" s="20"/>
      <c r="D424" s="20"/>
      <c r="E424" s="20"/>
      <c r="F424" s="20"/>
      <c r="G424" s="20"/>
      <c r="H424" s="20"/>
      <c r="I424" s="20"/>
    </row>
    <row r="425" spans="1:11" s="124" customFormat="1" ht="20.100000000000001" customHeight="1" x14ac:dyDescent="0.2">
      <c r="A425" s="78" t="s">
        <v>150</v>
      </c>
      <c r="B425" s="79"/>
      <c r="C425" s="79"/>
      <c r="D425" s="79"/>
      <c r="E425" s="79"/>
      <c r="F425" s="79"/>
      <c r="G425" s="79"/>
      <c r="H425" s="79"/>
      <c r="I425" s="85"/>
    </row>
    <row r="426" spans="1:11" s="26" customFormat="1" ht="15" customHeight="1" x14ac:dyDescent="0.2">
      <c r="A426" s="121" t="s">
        <v>0</v>
      </c>
      <c r="B426" s="122"/>
      <c r="C426" s="122"/>
      <c r="D426" s="123"/>
      <c r="F426" s="121" t="s">
        <v>2</v>
      </c>
      <c r="G426" s="122"/>
      <c r="H426" s="122"/>
      <c r="I426" s="123"/>
      <c r="K426" s="124"/>
    </row>
    <row r="427" spans="1:11" s="124" customFormat="1" ht="20.100000000000001" customHeight="1" x14ac:dyDescent="0.2">
      <c r="A427" s="331"/>
      <c r="B427" s="331"/>
      <c r="C427" s="331"/>
      <c r="D427" s="331"/>
      <c r="F427" s="331"/>
      <c r="G427" s="331"/>
      <c r="H427" s="331"/>
      <c r="I427" s="331"/>
    </row>
    <row r="428" spans="1:11" s="124" customFormat="1" ht="15" customHeight="1" x14ac:dyDescent="0.2">
      <c r="A428" s="121" t="s">
        <v>3</v>
      </c>
      <c r="B428" s="122"/>
      <c r="C428" s="122"/>
      <c r="D428" s="123"/>
      <c r="F428" s="121" t="s">
        <v>1</v>
      </c>
      <c r="G428" s="122"/>
      <c r="H428" s="122"/>
      <c r="I428" s="123"/>
    </row>
    <row r="429" spans="1:11" s="124" customFormat="1" ht="20.100000000000001" customHeight="1" x14ac:dyDescent="0.2">
      <c r="A429" s="330"/>
      <c r="B429" s="330"/>
      <c r="C429" s="330"/>
      <c r="D429" s="330"/>
      <c r="F429" s="330"/>
      <c r="G429" s="330"/>
      <c r="H429" s="330"/>
      <c r="I429" s="330"/>
    </row>
    <row r="430" spans="1:11" s="124" customFormat="1" ht="15" customHeight="1" x14ac:dyDescent="0.2">
      <c r="A430" s="121" t="s">
        <v>113</v>
      </c>
      <c r="B430" s="122"/>
      <c r="C430" s="122"/>
      <c r="D430" s="123"/>
      <c r="F430" s="27" t="s">
        <v>137</v>
      </c>
      <c r="G430" s="28"/>
      <c r="H430" s="28"/>
      <c r="I430" s="29"/>
    </row>
    <row r="431" spans="1:11" s="124" customFormat="1" ht="20.100000000000001" customHeight="1" x14ac:dyDescent="0.2">
      <c r="A431" s="330"/>
      <c r="B431" s="330"/>
      <c r="C431" s="330"/>
      <c r="D431" s="330"/>
      <c r="F431" s="335"/>
      <c r="G431" s="330"/>
      <c r="H431" s="330"/>
      <c r="I431" s="330"/>
    </row>
    <row r="432" spans="1:11" s="124" customFormat="1" ht="8.1" customHeight="1" x14ac:dyDescent="0.2"/>
    <row r="433" spans="1:11" s="124" customFormat="1" ht="20.100000000000001" customHeight="1" x14ac:dyDescent="0.2">
      <c r="A433" s="81" t="s">
        <v>24</v>
      </c>
      <c r="B433" s="82"/>
      <c r="C433" s="82"/>
      <c r="D433" s="84"/>
      <c r="F433" s="81" t="s">
        <v>84</v>
      </c>
      <c r="G433" s="82"/>
      <c r="H433" s="82"/>
      <c r="I433" s="84"/>
    </row>
    <row r="434" spans="1:11" s="124" customFormat="1" ht="30" customHeight="1" x14ac:dyDescent="0.2">
      <c r="A434" s="345"/>
      <c r="B434" s="345"/>
      <c r="C434" s="345"/>
      <c r="D434" s="345"/>
      <c r="F434" s="345"/>
      <c r="G434" s="345"/>
      <c r="H434" s="345"/>
      <c r="I434" s="345"/>
    </row>
    <row r="435" spans="1:11" s="124" customFormat="1" ht="8.1" customHeight="1" x14ac:dyDescent="0.2">
      <c r="A435" s="20"/>
      <c r="B435" s="20"/>
      <c r="C435" s="20"/>
      <c r="D435" s="20"/>
      <c r="E435" s="20"/>
      <c r="F435" s="20"/>
      <c r="G435" s="20"/>
      <c r="H435" s="20"/>
      <c r="I435" s="20"/>
      <c r="K435" s="197"/>
    </row>
    <row r="436" spans="1:11" s="124" customFormat="1" ht="20.100000000000001" customHeight="1" x14ac:dyDescent="0.2">
      <c r="A436" s="78" t="s">
        <v>377</v>
      </c>
      <c r="B436" s="79"/>
      <c r="C436" s="79"/>
      <c r="D436" s="79"/>
      <c r="E436" s="79"/>
      <c r="F436" s="79"/>
      <c r="G436" s="79"/>
      <c r="H436" s="79"/>
      <c r="I436" s="85"/>
      <c r="K436" s="197"/>
    </row>
    <row r="437" spans="1:11" s="26" customFormat="1" ht="15" customHeight="1" x14ac:dyDescent="0.2">
      <c r="A437" s="121" t="s">
        <v>379</v>
      </c>
      <c r="B437" s="122"/>
      <c r="C437" s="122"/>
      <c r="D437" s="123"/>
      <c r="F437" s="121" t="s">
        <v>382</v>
      </c>
      <c r="G437" s="122"/>
      <c r="H437" s="122"/>
      <c r="I437" s="123"/>
      <c r="K437" s="197"/>
    </row>
    <row r="438" spans="1:11" s="124" customFormat="1" ht="20.100000000000001" customHeight="1" x14ac:dyDescent="0.2">
      <c r="A438" s="353"/>
      <c r="B438" s="353"/>
      <c r="C438" s="353"/>
      <c r="D438" s="353"/>
      <c r="F438" s="354"/>
      <c r="G438" s="354"/>
      <c r="H438" s="354"/>
      <c r="I438" s="354"/>
      <c r="K438" s="197"/>
    </row>
    <row r="439" spans="1:11" s="124" customFormat="1" ht="15" customHeight="1" x14ac:dyDescent="0.2">
      <c r="A439" s="121" t="s">
        <v>383</v>
      </c>
      <c r="B439" s="122"/>
      <c r="C439" s="122"/>
      <c r="D439" s="123"/>
      <c r="F439" s="121" t="s">
        <v>384</v>
      </c>
      <c r="G439" s="122"/>
      <c r="H439" s="122"/>
      <c r="I439" s="123"/>
      <c r="K439" s="217"/>
    </row>
    <row r="440" spans="1:11" s="124" customFormat="1" ht="20.100000000000001" customHeight="1" x14ac:dyDescent="0.2">
      <c r="A440" s="351"/>
      <c r="B440" s="351"/>
      <c r="C440" s="351"/>
      <c r="D440" s="351"/>
      <c r="F440" s="352"/>
      <c r="G440" s="352"/>
      <c r="H440" s="352"/>
      <c r="I440" s="352"/>
      <c r="K440" s="197"/>
    </row>
    <row r="441" spans="1:11" s="124" customFormat="1" ht="8.1" customHeight="1" x14ac:dyDescent="0.2"/>
    <row r="442" spans="1:11" s="120" customFormat="1" ht="20.100000000000001" customHeight="1" x14ac:dyDescent="0.2">
      <c r="A442" s="78" t="s">
        <v>136</v>
      </c>
      <c r="B442" s="79"/>
      <c r="C442" s="79"/>
      <c r="D442" s="79"/>
      <c r="E442" s="79"/>
      <c r="F442" s="79"/>
      <c r="G442" s="79"/>
      <c r="H442" s="79">
        <f>LEN(A443)</f>
        <v>0</v>
      </c>
      <c r="I442" s="85" t="s">
        <v>52</v>
      </c>
      <c r="K442" s="124"/>
    </row>
    <row r="443" spans="1:11" s="31" customFormat="1" ht="129.94999999999999" customHeight="1" x14ac:dyDescent="0.2">
      <c r="A443" s="329"/>
      <c r="B443" s="329"/>
      <c r="C443" s="329"/>
      <c r="D443" s="329"/>
      <c r="E443" s="329"/>
      <c r="F443" s="329"/>
      <c r="G443" s="329"/>
      <c r="H443" s="329"/>
      <c r="I443" s="329"/>
      <c r="K443" s="124"/>
    </row>
    <row r="444" spans="1:11" s="124" customFormat="1" ht="8.1" customHeight="1" x14ac:dyDescent="0.2">
      <c r="A444" s="20"/>
      <c r="B444" s="20"/>
      <c r="C444" s="20"/>
      <c r="D444" s="20"/>
      <c r="E444" s="20"/>
      <c r="F444" s="20"/>
      <c r="G444" s="20"/>
      <c r="H444" s="20"/>
      <c r="I444" s="20"/>
    </row>
    <row r="445" spans="1:11" s="124" customFormat="1" ht="20.100000000000001" customHeight="1" x14ac:dyDescent="0.2">
      <c r="A445" s="21" t="s">
        <v>299</v>
      </c>
      <c r="B445" s="22"/>
      <c r="C445" s="22"/>
      <c r="D445" s="22"/>
      <c r="E445" s="22"/>
      <c r="F445" s="22"/>
      <c r="G445" s="22"/>
      <c r="H445" s="349" t="str">
        <f>'Hidden data'!D65</f>
        <v xml:space="preserve">B19 - </v>
      </c>
      <c r="I445" s="350"/>
    </row>
    <row r="446" spans="1:11" s="124" customFormat="1" ht="20.100000000000001" customHeight="1" x14ac:dyDescent="0.2">
      <c r="A446" s="78" t="s">
        <v>122</v>
      </c>
      <c r="B446" s="79"/>
      <c r="C446" s="79"/>
      <c r="D446" s="79"/>
      <c r="E446" s="79"/>
      <c r="F446" s="79"/>
      <c r="G446" s="79"/>
      <c r="H446" s="79"/>
      <c r="I446" s="125" t="str">
        <f>CONCATENATE(LEN(A447),"/","150")</f>
        <v>0/150</v>
      </c>
    </row>
    <row r="447" spans="1:11" s="124" customFormat="1" ht="20.100000000000001" customHeight="1" x14ac:dyDescent="0.2">
      <c r="A447" s="330"/>
      <c r="B447" s="330"/>
      <c r="C447" s="330"/>
      <c r="D447" s="330"/>
      <c r="E447" s="330"/>
      <c r="F447" s="330"/>
      <c r="G447" s="330"/>
      <c r="H447" s="330"/>
      <c r="I447" s="330"/>
    </row>
    <row r="448" spans="1:11" s="124" customFormat="1" ht="20.100000000000001" customHeight="1" x14ac:dyDescent="0.2">
      <c r="A448" s="81" t="s">
        <v>75</v>
      </c>
      <c r="B448" s="82"/>
      <c r="C448" s="82"/>
      <c r="D448" s="83" t="str">
        <f>CONCATENATE(LEN(A449),"/","10")</f>
        <v>0/10</v>
      </c>
      <c r="F448" s="81" t="s">
        <v>114</v>
      </c>
      <c r="G448" s="82"/>
      <c r="H448" s="82"/>
      <c r="I448" s="84"/>
    </row>
    <row r="449" spans="1:11" s="124" customFormat="1" ht="19.5" customHeight="1" x14ac:dyDescent="0.2">
      <c r="A449" s="330"/>
      <c r="B449" s="330"/>
      <c r="C449" s="330"/>
      <c r="D449" s="330"/>
      <c r="F449" s="86"/>
      <c r="G449" s="330"/>
      <c r="H449" s="330"/>
      <c r="I449" s="330"/>
    </row>
    <row r="450" spans="1:11" s="124" customFormat="1" ht="8.1" customHeight="1" x14ac:dyDescent="0.2">
      <c r="A450" s="20"/>
      <c r="B450" s="20"/>
      <c r="C450" s="20"/>
      <c r="D450" s="20"/>
      <c r="E450" s="20"/>
      <c r="F450" s="20"/>
      <c r="G450" s="20"/>
      <c r="H450" s="20"/>
      <c r="I450" s="20"/>
    </row>
    <row r="451" spans="1:11" s="124" customFormat="1" ht="20.100000000000001" customHeight="1" x14ac:dyDescent="0.2">
      <c r="A451" s="78" t="s">
        <v>150</v>
      </c>
      <c r="B451" s="79"/>
      <c r="C451" s="79"/>
      <c r="D451" s="79"/>
      <c r="E451" s="79"/>
      <c r="F451" s="79"/>
      <c r="G451" s="79"/>
      <c r="H451" s="79"/>
      <c r="I451" s="85"/>
    </row>
    <row r="452" spans="1:11" s="26" customFormat="1" ht="15" customHeight="1" x14ac:dyDescent="0.2">
      <c r="A452" s="121" t="s">
        <v>0</v>
      </c>
      <c r="B452" s="122"/>
      <c r="C452" s="122"/>
      <c r="D452" s="123"/>
      <c r="F452" s="121" t="s">
        <v>2</v>
      </c>
      <c r="G452" s="122"/>
      <c r="H452" s="122"/>
      <c r="I452" s="123"/>
      <c r="K452" s="124"/>
    </row>
    <row r="453" spans="1:11" s="124" customFormat="1" ht="20.100000000000001" customHeight="1" x14ac:dyDescent="0.2">
      <c r="A453" s="331"/>
      <c r="B453" s="331"/>
      <c r="C453" s="331"/>
      <c r="D453" s="331"/>
      <c r="F453" s="331"/>
      <c r="G453" s="331"/>
      <c r="H453" s="331"/>
      <c r="I453" s="331"/>
    </row>
    <row r="454" spans="1:11" s="124" customFormat="1" ht="15" customHeight="1" x14ac:dyDescent="0.2">
      <c r="A454" s="121" t="s">
        <v>3</v>
      </c>
      <c r="B454" s="122"/>
      <c r="C454" s="122"/>
      <c r="D454" s="123"/>
      <c r="F454" s="121" t="s">
        <v>1</v>
      </c>
      <c r="G454" s="122"/>
      <c r="H454" s="122"/>
      <c r="I454" s="123"/>
    </row>
    <row r="455" spans="1:11" s="124" customFormat="1" ht="20.100000000000001" customHeight="1" x14ac:dyDescent="0.2">
      <c r="A455" s="330"/>
      <c r="B455" s="330"/>
      <c r="C455" s="330"/>
      <c r="D455" s="330"/>
      <c r="F455" s="330"/>
      <c r="G455" s="330"/>
      <c r="H455" s="330"/>
      <c r="I455" s="330"/>
    </row>
    <row r="456" spans="1:11" s="124" customFormat="1" ht="15" customHeight="1" x14ac:dyDescent="0.2">
      <c r="A456" s="121" t="s">
        <v>113</v>
      </c>
      <c r="B456" s="122"/>
      <c r="C456" s="122"/>
      <c r="D456" s="123"/>
      <c r="F456" s="27" t="s">
        <v>137</v>
      </c>
      <c r="G456" s="28"/>
      <c r="H456" s="28"/>
      <c r="I456" s="29"/>
    </row>
    <row r="457" spans="1:11" s="124" customFormat="1" ht="20.100000000000001" customHeight="1" x14ac:dyDescent="0.2">
      <c r="A457" s="330"/>
      <c r="B457" s="330"/>
      <c r="C457" s="330"/>
      <c r="D457" s="330"/>
      <c r="F457" s="335"/>
      <c r="G457" s="330"/>
      <c r="H457" s="330"/>
      <c r="I457" s="330"/>
    </row>
    <row r="458" spans="1:11" s="124" customFormat="1" ht="8.1" customHeight="1" x14ac:dyDescent="0.2"/>
    <row r="459" spans="1:11" s="124" customFormat="1" ht="20.100000000000001" customHeight="1" x14ac:dyDescent="0.2">
      <c r="A459" s="81" t="s">
        <v>24</v>
      </c>
      <c r="B459" s="82"/>
      <c r="C459" s="82"/>
      <c r="D459" s="84"/>
      <c r="F459" s="81" t="s">
        <v>84</v>
      </c>
      <c r="G459" s="82"/>
      <c r="H459" s="82"/>
      <c r="I459" s="84"/>
    </row>
    <row r="460" spans="1:11" s="124" customFormat="1" ht="30" customHeight="1" x14ac:dyDescent="0.2">
      <c r="A460" s="345"/>
      <c r="B460" s="345"/>
      <c r="C460" s="345"/>
      <c r="D460" s="345"/>
      <c r="F460" s="345"/>
      <c r="G460" s="345"/>
      <c r="H460" s="345"/>
      <c r="I460" s="345"/>
    </row>
    <row r="461" spans="1:11" s="124" customFormat="1" ht="8.1" customHeight="1" x14ac:dyDescent="0.2">
      <c r="A461" s="20"/>
      <c r="B461" s="20"/>
      <c r="C461" s="20"/>
      <c r="D461" s="20"/>
      <c r="E461" s="20"/>
      <c r="F461" s="20"/>
      <c r="G461" s="20"/>
      <c r="H461" s="20"/>
      <c r="I461" s="20"/>
      <c r="K461" s="197"/>
    </row>
    <row r="462" spans="1:11" s="124" customFormat="1" ht="20.100000000000001" customHeight="1" x14ac:dyDescent="0.2">
      <c r="A462" s="78" t="s">
        <v>377</v>
      </c>
      <c r="B462" s="79"/>
      <c r="C462" s="79"/>
      <c r="D462" s="79"/>
      <c r="E462" s="79"/>
      <c r="F462" s="79"/>
      <c r="G462" s="79"/>
      <c r="H462" s="79"/>
      <c r="I462" s="85"/>
      <c r="K462" s="197"/>
    </row>
    <row r="463" spans="1:11" s="26" customFormat="1" ht="15" customHeight="1" x14ac:dyDescent="0.2">
      <c r="A463" s="121" t="s">
        <v>379</v>
      </c>
      <c r="B463" s="122"/>
      <c r="C463" s="122"/>
      <c r="D463" s="123"/>
      <c r="F463" s="121" t="s">
        <v>382</v>
      </c>
      <c r="G463" s="122"/>
      <c r="H463" s="122"/>
      <c r="I463" s="123"/>
      <c r="K463" s="197"/>
    </row>
    <row r="464" spans="1:11" s="124" customFormat="1" ht="20.100000000000001" customHeight="1" x14ac:dyDescent="0.2">
      <c r="A464" s="353"/>
      <c r="B464" s="353"/>
      <c r="C464" s="353"/>
      <c r="D464" s="353"/>
      <c r="F464" s="354"/>
      <c r="G464" s="354"/>
      <c r="H464" s="354"/>
      <c r="I464" s="354"/>
      <c r="K464" s="197"/>
    </row>
    <row r="465" spans="1:11" s="124" customFormat="1" ht="15" customHeight="1" x14ac:dyDescent="0.2">
      <c r="A465" s="121" t="s">
        <v>383</v>
      </c>
      <c r="B465" s="122"/>
      <c r="C465" s="122"/>
      <c r="D465" s="123"/>
      <c r="F465" s="121" t="s">
        <v>384</v>
      </c>
      <c r="G465" s="122"/>
      <c r="H465" s="122"/>
      <c r="I465" s="123"/>
      <c r="K465" s="217"/>
    </row>
    <row r="466" spans="1:11" s="124" customFormat="1" ht="20.100000000000001" customHeight="1" x14ac:dyDescent="0.2">
      <c r="A466" s="351"/>
      <c r="B466" s="351"/>
      <c r="C466" s="351"/>
      <c r="D466" s="351"/>
      <c r="F466" s="352"/>
      <c r="G466" s="352"/>
      <c r="H466" s="352"/>
      <c r="I466" s="352"/>
      <c r="K466" s="197"/>
    </row>
    <row r="467" spans="1:11" s="124" customFormat="1" ht="8.1" customHeight="1" x14ac:dyDescent="0.2"/>
    <row r="468" spans="1:11" s="120" customFormat="1" ht="20.100000000000001" customHeight="1" x14ac:dyDescent="0.2">
      <c r="A468" s="78" t="s">
        <v>136</v>
      </c>
      <c r="B468" s="79"/>
      <c r="C468" s="79"/>
      <c r="D468" s="79"/>
      <c r="E468" s="79"/>
      <c r="F468" s="79"/>
      <c r="G468" s="79"/>
      <c r="H468" s="79">
        <f>LEN(A469)</f>
        <v>0</v>
      </c>
      <c r="I468" s="85" t="s">
        <v>52</v>
      </c>
      <c r="K468" s="124"/>
    </row>
    <row r="469" spans="1:11" s="31" customFormat="1" ht="129.94999999999999" customHeight="1" x14ac:dyDescent="0.2">
      <c r="A469" s="329"/>
      <c r="B469" s="329"/>
      <c r="C469" s="329"/>
      <c r="D469" s="329"/>
      <c r="E469" s="329"/>
      <c r="F469" s="329"/>
      <c r="G469" s="329"/>
      <c r="H469" s="329"/>
      <c r="I469" s="329"/>
      <c r="K469" s="124"/>
    </row>
    <row r="470" spans="1:11" s="124" customFormat="1" ht="8.1" customHeight="1" x14ac:dyDescent="0.2">
      <c r="A470" s="20"/>
      <c r="B470" s="20"/>
      <c r="C470" s="20"/>
      <c r="D470" s="20"/>
      <c r="E470" s="20"/>
      <c r="F470" s="20"/>
      <c r="G470" s="20"/>
      <c r="H470" s="20"/>
      <c r="I470" s="20"/>
    </row>
    <row r="471" spans="1:11" s="124" customFormat="1" ht="20.100000000000001" customHeight="1" x14ac:dyDescent="0.2">
      <c r="A471" s="21" t="s">
        <v>300</v>
      </c>
      <c r="B471" s="22"/>
      <c r="C471" s="22"/>
      <c r="D471" s="22"/>
      <c r="E471" s="22"/>
      <c r="F471" s="22"/>
      <c r="G471" s="22"/>
      <c r="H471" s="349" t="str">
        <f>'Hidden data'!D66</f>
        <v xml:space="preserve">B20 - </v>
      </c>
      <c r="I471" s="350"/>
    </row>
    <row r="472" spans="1:11" s="124" customFormat="1" ht="20.100000000000001" customHeight="1" x14ac:dyDescent="0.2">
      <c r="A472" s="78" t="s">
        <v>122</v>
      </c>
      <c r="B472" s="79"/>
      <c r="C472" s="79"/>
      <c r="D472" s="79"/>
      <c r="E472" s="79"/>
      <c r="F472" s="79"/>
      <c r="G472" s="79"/>
      <c r="H472" s="79"/>
      <c r="I472" s="125" t="str">
        <f>CONCATENATE(LEN(A473),"/","150")</f>
        <v>0/150</v>
      </c>
    </row>
    <row r="473" spans="1:11" s="124" customFormat="1" ht="20.100000000000001" customHeight="1" x14ac:dyDescent="0.2">
      <c r="A473" s="330"/>
      <c r="B473" s="330"/>
      <c r="C473" s="330"/>
      <c r="D473" s="330"/>
      <c r="E473" s="330"/>
      <c r="F473" s="330"/>
      <c r="G473" s="330"/>
      <c r="H473" s="330"/>
      <c r="I473" s="330"/>
    </row>
    <row r="474" spans="1:11" s="124" customFormat="1" ht="20.100000000000001" customHeight="1" x14ac:dyDescent="0.2">
      <c r="A474" s="81" t="s">
        <v>75</v>
      </c>
      <c r="B474" s="82"/>
      <c r="C474" s="82"/>
      <c r="D474" s="83" t="str">
        <f>CONCATENATE(LEN(A475),"/","10")</f>
        <v>0/10</v>
      </c>
      <c r="F474" s="81" t="s">
        <v>114</v>
      </c>
      <c r="G474" s="82"/>
      <c r="H474" s="82"/>
      <c r="I474" s="84"/>
    </row>
    <row r="475" spans="1:11" s="124" customFormat="1" ht="19.5" customHeight="1" x14ac:dyDescent="0.2">
      <c r="A475" s="330"/>
      <c r="B475" s="330"/>
      <c r="C475" s="330"/>
      <c r="D475" s="330"/>
      <c r="F475" s="86"/>
      <c r="G475" s="330"/>
      <c r="H475" s="330"/>
      <c r="I475" s="330"/>
    </row>
    <row r="476" spans="1:11" s="124" customFormat="1" ht="8.1" customHeight="1" x14ac:dyDescent="0.2">
      <c r="A476" s="20"/>
      <c r="B476" s="20"/>
      <c r="C476" s="20"/>
      <c r="D476" s="20"/>
      <c r="E476" s="20"/>
      <c r="F476" s="20"/>
      <c r="G476" s="20"/>
      <c r="H476" s="20"/>
      <c r="I476" s="20"/>
    </row>
    <row r="477" spans="1:11" s="124" customFormat="1" ht="20.100000000000001" customHeight="1" x14ac:dyDescent="0.2">
      <c r="A477" s="78" t="s">
        <v>150</v>
      </c>
      <c r="B477" s="79"/>
      <c r="C477" s="79"/>
      <c r="D477" s="79"/>
      <c r="E477" s="79"/>
      <c r="F477" s="79"/>
      <c r="G477" s="79"/>
      <c r="H477" s="79"/>
      <c r="I477" s="85"/>
    </row>
    <row r="478" spans="1:11" s="26" customFormat="1" ht="15" customHeight="1" x14ac:dyDescent="0.2">
      <c r="A478" s="121" t="s">
        <v>0</v>
      </c>
      <c r="B478" s="122"/>
      <c r="C478" s="122"/>
      <c r="D478" s="123"/>
      <c r="F478" s="121" t="s">
        <v>2</v>
      </c>
      <c r="G478" s="122"/>
      <c r="H478" s="122"/>
      <c r="I478" s="123"/>
      <c r="K478" s="124"/>
    </row>
    <row r="479" spans="1:11" s="124" customFormat="1" ht="20.100000000000001" customHeight="1" x14ac:dyDescent="0.2">
      <c r="A479" s="331"/>
      <c r="B479" s="331"/>
      <c r="C479" s="331"/>
      <c r="D479" s="331"/>
      <c r="F479" s="331"/>
      <c r="G479" s="331"/>
      <c r="H479" s="331"/>
      <c r="I479" s="331"/>
    </row>
    <row r="480" spans="1:11" s="124" customFormat="1" ht="15" customHeight="1" x14ac:dyDescent="0.2">
      <c r="A480" s="121" t="s">
        <v>3</v>
      </c>
      <c r="B480" s="122"/>
      <c r="C480" s="122"/>
      <c r="D480" s="123"/>
      <c r="F480" s="121" t="s">
        <v>1</v>
      </c>
      <c r="G480" s="122"/>
      <c r="H480" s="122"/>
      <c r="I480" s="123"/>
    </row>
    <row r="481" spans="1:11" s="124" customFormat="1" ht="20.100000000000001" customHeight="1" x14ac:dyDescent="0.2">
      <c r="A481" s="330"/>
      <c r="B481" s="330"/>
      <c r="C481" s="330"/>
      <c r="D481" s="330"/>
      <c r="F481" s="330"/>
      <c r="G481" s="330"/>
      <c r="H481" s="330"/>
      <c r="I481" s="330"/>
    </row>
    <row r="482" spans="1:11" s="124" customFormat="1" ht="15" customHeight="1" x14ac:dyDescent="0.2">
      <c r="A482" s="121" t="s">
        <v>113</v>
      </c>
      <c r="B482" s="122"/>
      <c r="C482" s="122"/>
      <c r="D482" s="123"/>
      <c r="F482" s="27" t="s">
        <v>137</v>
      </c>
      <c r="G482" s="28"/>
      <c r="H482" s="28"/>
      <c r="I482" s="29"/>
    </row>
    <row r="483" spans="1:11" s="124" customFormat="1" ht="20.100000000000001" customHeight="1" x14ac:dyDescent="0.2">
      <c r="A483" s="330"/>
      <c r="B483" s="330"/>
      <c r="C483" s="330"/>
      <c r="D483" s="330"/>
      <c r="F483" s="335"/>
      <c r="G483" s="330"/>
      <c r="H483" s="330"/>
      <c r="I483" s="330"/>
    </row>
    <row r="484" spans="1:11" s="124" customFormat="1" ht="8.1" customHeight="1" x14ac:dyDescent="0.2"/>
    <row r="485" spans="1:11" s="124" customFormat="1" ht="20.100000000000001" customHeight="1" x14ac:dyDescent="0.2">
      <c r="A485" s="81" t="s">
        <v>24</v>
      </c>
      <c r="B485" s="82"/>
      <c r="C485" s="82"/>
      <c r="D485" s="84"/>
      <c r="F485" s="81" t="s">
        <v>84</v>
      </c>
      <c r="G485" s="82"/>
      <c r="H485" s="82"/>
      <c r="I485" s="84"/>
    </row>
    <row r="486" spans="1:11" s="124" customFormat="1" ht="30" customHeight="1" x14ac:dyDescent="0.2">
      <c r="A486" s="345"/>
      <c r="B486" s="345"/>
      <c r="C486" s="345"/>
      <c r="D486" s="345"/>
      <c r="F486" s="345"/>
      <c r="G486" s="345"/>
      <c r="H486" s="345"/>
      <c r="I486" s="345"/>
    </row>
    <row r="487" spans="1:11" s="124" customFormat="1" ht="8.1" customHeight="1" x14ac:dyDescent="0.2">
      <c r="A487" s="20"/>
      <c r="B487" s="20"/>
      <c r="C487" s="20"/>
      <c r="D487" s="20"/>
      <c r="E487" s="20"/>
      <c r="F487" s="20"/>
      <c r="G487" s="20"/>
      <c r="H487" s="20"/>
      <c r="I487" s="20"/>
      <c r="K487" s="197"/>
    </row>
    <row r="488" spans="1:11" s="124" customFormat="1" ht="20.100000000000001" customHeight="1" x14ac:dyDescent="0.2">
      <c r="A488" s="78" t="s">
        <v>377</v>
      </c>
      <c r="B488" s="79"/>
      <c r="C488" s="79"/>
      <c r="D488" s="79"/>
      <c r="E488" s="79"/>
      <c r="F488" s="79"/>
      <c r="G488" s="79"/>
      <c r="H488" s="79"/>
      <c r="I488" s="85"/>
      <c r="K488" s="197"/>
    </row>
    <row r="489" spans="1:11" s="26" customFormat="1" ht="15" customHeight="1" x14ac:dyDescent="0.2">
      <c r="A489" s="121" t="s">
        <v>379</v>
      </c>
      <c r="B489" s="122"/>
      <c r="C489" s="122"/>
      <c r="D489" s="123"/>
      <c r="F489" s="121" t="s">
        <v>382</v>
      </c>
      <c r="G489" s="122"/>
      <c r="H489" s="122"/>
      <c r="I489" s="123"/>
      <c r="K489" s="197"/>
    </row>
    <row r="490" spans="1:11" s="124" customFormat="1" ht="20.100000000000001" customHeight="1" x14ac:dyDescent="0.2">
      <c r="A490" s="353"/>
      <c r="B490" s="353"/>
      <c r="C490" s="353"/>
      <c r="D490" s="353"/>
      <c r="F490" s="354"/>
      <c r="G490" s="354"/>
      <c r="H490" s="354"/>
      <c r="I490" s="354"/>
      <c r="K490" s="197"/>
    </row>
    <row r="491" spans="1:11" s="124" customFormat="1" ht="15" customHeight="1" x14ac:dyDescent="0.2">
      <c r="A491" s="121" t="s">
        <v>383</v>
      </c>
      <c r="B491" s="122"/>
      <c r="C491" s="122"/>
      <c r="D491" s="123"/>
      <c r="F491" s="121" t="s">
        <v>384</v>
      </c>
      <c r="G491" s="122"/>
      <c r="H491" s="122"/>
      <c r="I491" s="123"/>
      <c r="K491" s="217"/>
    </row>
    <row r="492" spans="1:11" s="124" customFormat="1" ht="20.100000000000001" customHeight="1" x14ac:dyDescent="0.2">
      <c r="A492" s="351"/>
      <c r="B492" s="351"/>
      <c r="C492" s="351"/>
      <c r="D492" s="351"/>
      <c r="F492" s="352"/>
      <c r="G492" s="352"/>
      <c r="H492" s="352"/>
      <c r="I492" s="352"/>
      <c r="K492" s="197"/>
    </row>
    <row r="493" spans="1:11" s="124" customFormat="1" ht="8.1" customHeight="1" x14ac:dyDescent="0.2"/>
    <row r="494" spans="1:11" s="120" customFormat="1" ht="20.100000000000001" customHeight="1" x14ac:dyDescent="0.2">
      <c r="A494" s="78" t="s">
        <v>136</v>
      </c>
      <c r="B494" s="79"/>
      <c r="C494" s="79"/>
      <c r="D494" s="79"/>
      <c r="E494" s="79"/>
      <c r="F494" s="79"/>
      <c r="G494" s="79"/>
      <c r="H494" s="79">
        <f>LEN(A495)</f>
        <v>0</v>
      </c>
      <c r="I494" s="85" t="s">
        <v>52</v>
      </c>
      <c r="K494" s="124"/>
    </row>
    <row r="495" spans="1:11" s="31" customFormat="1" ht="129.94999999999999" customHeight="1" x14ac:dyDescent="0.2">
      <c r="A495" s="329"/>
      <c r="B495" s="329"/>
      <c r="C495" s="329"/>
      <c r="D495" s="329"/>
      <c r="E495" s="329"/>
      <c r="F495" s="329"/>
      <c r="G495" s="329"/>
      <c r="H495" s="329"/>
      <c r="I495" s="329"/>
      <c r="K495" s="124"/>
    </row>
    <row r="496" spans="1:11" s="124" customFormat="1" ht="8.1" customHeight="1" x14ac:dyDescent="0.2">
      <c r="A496" s="20"/>
      <c r="B496" s="20"/>
      <c r="C496" s="20"/>
      <c r="D496" s="20"/>
      <c r="E496" s="20"/>
      <c r="F496" s="20"/>
      <c r="G496" s="20"/>
      <c r="H496" s="20"/>
      <c r="I496" s="20"/>
    </row>
    <row r="497" spans="1:11" s="124" customFormat="1" ht="20.100000000000001" customHeight="1" x14ac:dyDescent="0.2">
      <c r="A497" s="21" t="s">
        <v>301</v>
      </c>
      <c r="B497" s="22"/>
      <c r="C497" s="22"/>
      <c r="D497" s="22"/>
      <c r="E497" s="22"/>
      <c r="F497" s="22"/>
      <c r="G497" s="22"/>
      <c r="H497" s="349" t="str">
        <f>'Hidden data'!D67</f>
        <v xml:space="preserve">B21 - </v>
      </c>
      <c r="I497" s="350"/>
    </row>
    <row r="498" spans="1:11" s="124" customFormat="1" ht="20.100000000000001" customHeight="1" x14ac:dyDescent="0.2">
      <c r="A498" s="78" t="s">
        <v>122</v>
      </c>
      <c r="B498" s="79"/>
      <c r="C498" s="79"/>
      <c r="D498" s="79"/>
      <c r="E498" s="79"/>
      <c r="F498" s="79"/>
      <c r="G498" s="79"/>
      <c r="H498" s="79"/>
      <c r="I498" s="125" t="str">
        <f>CONCATENATE(LEN(A499),"/","150")</f>
        <v>0/150</v>
      </c>
    </row>
    <row r="499" spans="1:11" s="124" customFormat="1" ht="20.100000000000001" customHeight="1" x14ac:dyDescent="0.2">
      <c r="A499" s="330"/>
      <c r="B499" s="330"/>
      <c r="C499" s="330"/>
      <c r="D499" s="330"/>
      <c r="E499" s="330"/>
      <c r="F499" s="330"/>
      <c r="G499" s="330"/>
      <c r="H499" s="330"/>
      <c r="I499" s="330"/>
    </row>
    <row r="500" spans="1:11" s="124" customFormat="1" ht="20.100000000000001" customHeight="1" x14ac:dyDescent="0.2">
      <c r="A500" s="81" t="s">
        <v>75</v>
      </c>
      <c r="B500" s="82"/>
      <c r="C500" s="82"/>
      <c r="D500" s="83" t="str">
        <f>CONCATENATE(LEN(A501),"/","10")</f>
        <v>0/10</v>
      </c>
      <c r="F500" s="81" t="s">
        <v>114</v>
      </c>
      <c r="G500" s="82"/>
      <c r="H500" s="82"/>
      <c r="I500" s="84"/>
    </row>
    <row r="501" spans="1:11" s="124" customFormat="1" ht="19.5" customHeight="1" x14ac:dyDescent="0.2">
      <c r="A501" s="330"/>
      <c r="B501" s="330"/>
      <c r="C501" s="330"/>
      <c r="D501" s="330"/>
      <c r="F501" s="86"/>
      <c r="G501" s="330"/>
      <c r="H501" s="330"/>
      <c r="I501" s="330"/>
    </row>
    <row r="502" spans="1:11" s="124" customFormat="1" ht="8.1" customHeight="1" x14ac:dyDescent="0.2">
      <c r="A502" s="20"/>
      <c r="B502" s="20"/>
      <c r="C502" s="20"/>
      <c r="D502" s="20"/>
      <c r="E502" s="20"/>
      <c r="F502" s="20"/>
      <c r="G502" s="20"/>
      <c r="H502" s="20"/>
      <c r="I502" s="20"/>
    </row>
    <row r="503" spans="1:11" s="124" customFormat="1" ht="20.100000000000001" customHeight="1" x14ac:dyDescent="0.2">
      <c r="A503" s="78" t="s">
        <v>150</v>
      </c>
      <c r="B503" s="79"/>
      <c r="C503" s="79"/>
      <c r="D503" s="79"/>
      <c r="E503" s="79"/>
      <c r="F503" s="79"/>
      <c r="G503" s="79"/>
      <c r="H503" s="79"/>
      <c r="I503" s="85"/>
    </row>
    <row r="504" spans="1:11" s="26" customFormat="1" ht="15" customHeight="1" x14ac:dyDescent="0.2">
      <c r="A504" s="121" t="s">
        <v>0</v>
      </c>
      <c r="B504" s="122"/>
      <c r="C504" s="122"/>
      <c r="D504" s="123"/>
      <c r="F504" s="121" t="s">
        <v>2</v>
      </c>
      <c r="G504" s="122"/>
      <c r="H504" s="122"/>
      <c r="I504" s="123"/>
      <c r="K504" s="124"/>
    </row>
    <row r="505" spans="1:11" s="124" customFormat="1" ht="20.100000000000001" customHeight="1" x14ac:dyDescent="0.2">
      <c r="A505" s="331"/>
      <c r="B505" s="331"/>
      <c r="C505" s="331"/>
      <c r="D505" s="331"/>
      <c r="F505" s="331"/>
      <c r="G505" s="331"/>
      <c r="H505" s="331"/>
      <c r="I505" s="331"/>
    </row>
    <row r="506" spans="1:11" s="124" customFormat="1" ht="15" customHeight="1" x14ac:dyDescent="0.2">
      <c r="A506" s="121" t="s">
        <v>3</v>
      </c>
      <c r="B506" s="122"/>
      <c r="C506" s="122"/>
      <c r="D506" s="123"/>
      <c r="F506" s="121" t="s">
        <v>1</v>
      </c>
      <c r="G506" s="122"/>
      <c r="H506" s="122"/>
      <c r="I506" s="123"/>
    </row>
    <row r="507" spans="1:11" s="124" customFormat="1" ht="20.100000000000001" customHeight="1" x14ac:dyDescent="0.2">
      <c r="A507" s="330"/>
      <c r="B507" s="330"/>
      <c r="C507" s="330"/>
      <c r="D507" s="330"/>
      <c r="F507" s="330"/>
      <c r="G507" s="330"/>
      <c r="H507" s="330"/>
      <c r="I507" s="330"/>
    </row>
    <row r="508" spans="1:11" s="124" customFormat="1" ht="15" customHeight="1" x14ac:dyDescent="0.2">
      <c r="A508" s="121" t="s">
        <v>113</v>
      </c>
      <c r="B508" s="122"/>
      <c r="C508" s="122"/>
      <c r="D508" s="123"/>
      <c r="F508" s="27" t="s">
        <v>137</v>
      </c>
      <c r="G508" s="28"/>
      <c r="H508" s="28"/>
      <c r="I508" s="29"/>
    </row>
    <row r="509" spans="1:11" s="124" customFormat="1" ht="20.100000000000001" customHeight="1" x14ac:dyDescent="0.2">
      <c r="A509" s="330"/>
      <c r="B509" s="330"/>
      <c r="C509" s="330"/>
      <c r="D509" s="330"/>
      <c r="F509" s="335"/>
      <c r="G509" s="330"/>
      <c r="H509" s="330"/>
      <c r="I509" s="330"/>
    </row>
    <row r="510" spans="1:11" s="124" customFormat="1" ht="8.1" customHeight="1" x14ac:dyDescent="0.2"/>
    <row r="511" spans="1:11" s="124" customFormat="1" ht="20.100000000000001" customHeight="1" x14ac:dyDescent="0.2">
      <c r="A511" s="81" t="s">
        <v>24</v>
      </c>
      <c r="B511" s="82"/>
      <c r="C511" s="82"/>
      <c r="D511" s="84"/>
      <c r="F511" s="81" t="s">
        <v>84</v>
      </c>
      <c r="G511" s="82"/>
      <c r="H511" s="82"/>
      <c r="I511" s="84"/>
    </row>
    <row r="512" spans="1:11" s="124" customFormat="1" ht="30" customHeight="1" x14ac:dyDescent="0.2">
      <c r="A512" s="345"/>
      <c r="B512" s="345"/>
      <c r="C512" s="345"/>
      <c r="D512" s="345"/>
      <c r="F512" s="345"/>
      <c r="G512" s="345"/>
      <c r="H512" s="345"/>
      <c r="I512" s="345"/>
    </row>
    <row r="513" spans="1:11" s="124" customFormat="1" ht="8.1" customHeight="1" x14ac:dyDescent="0.2">
      <c r="A513" s="20"/>
      <c r="B513" s="20"/>
      <c r="C513" s="20"/>
      <c r="D513" s="20"/>
      <c r="E513" s="20"/>
      <c r="F513" s="20"/>
      <c r="G513" s="20"/>
      <c r="H513" s="20"/>
      <c r="I513" s="20"/>
      <c r="K513" s="197"/>
    </row>
    <row r="514" spans="1:11" s="124" customFormat="1" ht="20.100000000000001" customHeight="1" x14ac:dyDescent="0.2">
      <c r="A514" s="78" t="s">
        <v>377</v>
      </c>
      <c r="B514" s="79"/>
      <c r="C514" s="79"/>
      <c r="D514" s="79"/>
      <c r="E514" s="79"/>
      <c r="F514" s="79"/>
      <c r="G514" s="79"/>
      <c r="H514" s="79"/>
      <c r="I514" s="85"/>
      <c r="K514" s="197"/>
    </row>
    <row r="515" spans="1:11" s="26" customFormat="1" ht="15" customHeight="1" x14ac:dyDescent="0.2">
      <c r="A515" s="121" t="s">
        <v>379</v>
      </c>
      <c r="B515" s="122"/>
      <c r="C515" s="122"/>
      <c r="D515" s="123"/>
      <c r="F515" s="121" t="s">
        <v>382</v>
      </c>
      <c r="G515" s="122"/>
      <c r="H515" s="122"/>
      <c r="I515" s="123"/>
      <c r="K515" s="197"/>
    </row>
    <row r="516" spans="1:11" s="124" customFormat="1" ht="20.100000000000001" customHeight="1" x14ac:dyDescent="0.2">
      <c r="A516" s="353"/>
      <c r="B516" s="353"/>
      <c r="C516" s="353"/>
      <c r="D516" s="353"/>
      <c r="F516" s="354"/>
      <c r="G516" s="354"/>
      <c r="H516" s="354"/>
      <c r="I516" s="354"/>
      <c r="K516" s="197"/>
    </row>
    <row r="517" spans="1:11" s="124" customFormat="1" ht="15" customHeight="1" x14ac:dyDescent="0.2">
      <c r="A517" s="121" t="s">
        <v>383</v>
      </c>
      <c r="B517" s="122"/>
      <c r="C517" s="122"/>
      <c r="D517" s="123"/>
      <c r="F517" s="121" t="s">
        <v>384</v>
      </c>
      <c r="G517" s="122"/>
      <c r="H517" s="122"/>
      <c r="I517" s="123"/>
      <c r="K517" s="217"/>
    </row>
    <row r="518" spans="1:11" s="124" customFormat="1" ht="20.100000000000001" customHeight="1" x14ac:dyDescent="0.2">
      <c r="A518" s="351"/>
      <c r="B518" s="351"/>
      <c r="C518" s="351"/>
      <c r="D518" s="351"/>
      <c r="F518" s="352"/>
      <c r="G518" s="352"/>
      <c r="H518" s="352"/>
      <c r="I518" s="352"/>
      <c r="K518" s="197"/>
    </row>
    <row r="519" spans="1:11" s="124" customFormat="1" ht="8.1" customHeight="1" x14ac:dyDescent="0.2"/>
    <row r="520" spans="1:11" s="120" customFormat="1" ht="20.100000000000001" customHeight="1" x14ac:dyDescent="0.2">
      <c r="A520" s="78" t="s">
        <v>136</v>
      </c>
      <c r="B520" s="79"/>
      <c r="C520" s="79"/>
      <c r="D520" s="79"/>
      <c r="E520" s="79"/>
      <c r="F520" s="79"/>
      <c r="G520" s="79"/>
      <c r="H520" s="79">
        <f>LEN(A521)</f>
        <v>0</v>
      </c>
      <c r="I520" s="85" t="s">
        <v>52</v>
      </c>
      <c r="K520" s="124"/>
    </row>
    <row r="521" spans="1:11" s="31" customFormat="1" ht="129.94999999999999" customHeight="1" x14ac:dyDescent="0.2">
      <c r="A521" s="329"/>
      <c r="B521" s="329"/>
      <c r="C521" s="329"/>
      <c r="D521" s="329"/>
      <c r="E521" s="329"/>
      <c r="F521" s="329"/>
      <c r="G521" s="329"/>
      <c r="H521" s="329"/>
      <c r="I521" s="329"/>
      <c r="K521" s="124"/>
    </row>
    <row r="522" spans="1:11" s="124" customFormat="1" ht="8.1" customHeight="1" x14ac:dyDescent="0.2">
      <c r="A522" s="20"/>
      <c r="B522" s="20"/>
      <c r="C522" s="20"/>
      <c r="D522" s="20"/>
      <c r="E522" s="20"/>
      <c r="F522" s="20"/>
      <c r="G522" s="20"/>
      <c r="H522" s="20"/>
      <c r="I522" s="20"/>
    </row>
    <row r="523" spans="1:11" s="124" customFormat="1" ht="20.100000000000001" customHeight="1" x14ac:dyDescent="0.2">
      <c r="A523" s="21" t="s">
        <v>302</v>
      </c>
      <c r="B523" s="22"/>
      <c r="C523" s="22"/>
      <c r="D523" s="22"/>
      <c r="E523" s="22"/>
      <c r="F523" s="22"/>
      <c r="G523" s="22"/>
      <c r="H523" s="349" t="str">
        <f>'Hidden data'!D68</f>
        <v xml:space="preserve">B22 - </v>
      </c>
      <c r="I523" s="350"/>
    </row>
    <row r="524" spans="1:11" s="124" customFormat="1" ht="20.100000000000001" customHeight="1" x14ac:dyDescent="0.2">
      <c r="A524" s="78" t="s">
        <v>122</v>
      </c>
      <c r="B524" s="79"/>
      <c r="C524" s="79"/>
      <c r="D524" s="79"/>
      <c r="E524" s="79"/>
      <c r="F524" s="79"/>
      <c r="G524" s="79"/>
      <c r="H524" s="79"/>
      <c r="I524" s="125" t="str">
        <f>CONCATENATE(LEN(A525),"/","150")</f>
        <v>0/150</v>
      </c>
    </row>
    <row r="525" spans="1:11" s="124" customFormat="1" ht="20.100000000000001" customHeight="1" x14ac:dyDescent="0.2">
      <c r="A525" s="330"/>
      <c r="B525" s="330"/>
      <c r="C525" s="330"/>
      <c r="D525" s="330"/>
      <c r="E525" s="330"/>
      <c r="F525" s="330"/>
      <c r="G525" s="330"/>
      <c r="H525" s="330"/>
      <c r="I525" s="330"/>
    </row>
    <row r="526" spans="1:11" s="124" customFormat="1" ht="20.100000000000001" customHeight="1" x14ac:dyDescent="0.2">
      <c r="A526" s="81" t="s">
        <v>75</v>
      </c>
      <c r="B526" s="82"/>
      <c r="C526" s="82"/>
      <c r="D526" s="83" t="str">
        <f>CONCATENATE(LEN(A527),"/","10")</f>
        <v>0/10</v>
      </c>
      <c r="F526" s="81" t="s">
        <v>114</v>
      </c>
      <c r="G526" s="82"/>
      <c r="H526" s="82"/>
      <c r="I526" s="84"/>
    </row>
    <row r="527" spans="1:11" s="124" customFormat="1" ht="19.5" customHeight="1" x14ac:dyDescent="0.2">
      <c r="A527" s="330"/>
      <c r="B527" s="330"/>
      <c r="C527" s="330"/>
      <c r="D527" s="330"/>
      <c r="F527" s="86"/>
      <c r="G527" s="330"/>
      <c r="H527" s="330"/>
      <c r="I527" s="330"/>
    </row>
    <row r="528" spans="1:11" s="124" customFormat="1" ht="8.1" customHeight="1" x14ac:dyDescent="0.2">
      <c r="A528" s="20"/>
      <c r="B528" s="20"/>
      <c r="C528" s="20"/>
      <c r="D528" s="20"/>
      <c r="E528" s="20"/>
      <c r="F528" s="20"/>
      <c r="G528" s="20"/>
      <c r="H528" s="20"/>
      <c r="I528" s="20"/>
    </row>
    <row r="529" spans="1:11" s="124" customFormat="1" ht="20.100000000000001" customHeight="1" x14ac:dyDescent="0.2">
      <c r="A529" s="78" t="s">
        <v>150</v>
      </c>
      <c r="B529" s="79"/>
      <c r="C529" s="79"/>
      <c r="D529" s="79"/>
      <c r="E529" s="79"/>
      <c r="F529" s="79"/>
      <c r="G529" s="79"/>
      <c r="H529" s="79"/>
      <c r="I529" s="85"/>
    </row>
    <row r="530" spans="1:11" s="26" customFormat="1" ht="15" customHeight="1" x14ac:dyDescent="0.2">
      <c r="A530" s="121" t="s">
        <v>0</v>
      </c>
      <c r="B530" s="122"/>
      <c r="C530" s="122"/>
      <c r="D530" s="123"/>
      <c r="F530" s="121" t="s">
        <v>2</v>
      </c>
      <c r="G530" s="122"/>
      <c r="H530" s="122"/>
      <c r="I530" s="123"/>
      <c r="K530" s="124"/>
    </row>
    <row r="531" spans="1:11" s="124" customFormat="1" ht="20.100000000000001" customHeight="1" x14ac:dyDescent="0.2">
      <c r="A531" s="331"/>
      <c r="B531" s="331"/>
      <c r="C531" s="331"/>
      <c r="D531" s="331"/>
      <c r="F531" s="331"/>
      <c r="G531" s="331"/>
      <c r="H531" s="331"/>
      <c r="I531" s="331"/>
    </row>
    <row r="532" spans="1:11" s="124" customFormat="1" ht="15" customHeight="1" x14ac:dyDescent="0.2">
      <c r="A532" s="121" t="s">
        <v>3</v>
      </c>
      <c r="B532" s="122"/>
      <c r="C532" s="122"/>
      <c r="D532" s="123"/>
      <c r="F532" s="121" t="s">
        <v>1</v>
      </c>
      <c r="G532" s="122"/>
      <c r="H532" s="122"/>
      <c r="I532" s="123"/>
    </row>
    <row r="533" spans="1:11" s="124" customFormat="1" ht="20.100000000000001" customHeight="1" x14ac:dyDescent="0.2">
      <c r="A533" s="330"/>
      <c r="B533" s="330"/>
      <c r="C533" s="330"/>
      <c r="D533" s="330"/>
      <c r="F533" s="330"/>
      <c r="G533" s="330"/>
      <c r="H533" s="330"/>
      <c r="I533" s="330"/>
    </row>
    <row r="534" spans="1:11" s="124" customFormat="1" ht="15" customHeight="1" x14ac:dyDescent="0.2">
      <c r="A534" s="121" t="s">
        <v>113</v>
      </c>
      <c r="B534" s="122"/>
      <c r="C534" s="122"/>
      <c r="D534" s="123"/>
      <c r="F534" s="27" t="s">
        <v>137</v>
      </c>
      <c r="G534" s="28"/>
      <c r="H534" s="28"/>
      <c r="I534" s="29"/>
    </row>
    <row r="535" spans="1:11" s="124" customFormat="1" ht="20.100000000000001" customHeight="1" x14ac:dyDescent="0.2">
      <c r="A535" s="330"/>
      <c r="B535" s="330"/>
      <c r="C535" s="330"/>
      <c r="D535" s="330"/>
      <c r="F535" s="335"/>
      <c r="G535" s="330"/>
      <c r="H535" s="330"/>
      <c r="I535" s="330"/>
    </row>
    <row r="536" spans="1:11" s="124" customFormat="1" ht="8.1" customHeight="1" x14ac:dyDescent="0.2"/>
    <row r="537" spans="1:11" s="124" customFormat="1" ht="20.100000000000001" customHeight="1" x14ac:dyDescent="0.2">
      <c r="A537" s="81" t="s">
        <v>24</v>
      </c>
      <c r="B537" s="82"/>
      <c r="C537" s="82"/>
      <c r="D537" s="84"/>
      <c r="F537" s="81" t="s">
        <v>84</v>
      </c>
      <c r="G537" s="82"/>
      <c r="H537" s="82"/>
      <c r="I537" s="84"/>
    </row>
    <row r="538" spans="1:11" s="124" customFormat="1" ht="30" customHeight="1" x14ac:dyDescent="0.2">
      <c r="A538" s="345"/>
      <c r="B538" s="345"/>
      <c r="C538" s="345"/>
      <c r="D538" s="345"/>
      <c r="F538" s="345"/>
      <c r="G538" s="345"/>
      <c r="H538" s="345"/>
      <c r="I538" s="345"/>
    </row>
    <row r="539" spans="1:11" s="124" customFormat="1" ht="8.1" customHeight="1" x14ac:dyDescent="0.2">
      <c r="A539" s="20"/>
      <c r="B539" s="20"/>
      <c r="C539" s="20"/>
      <c r="D539" s="20"/>
      <c r="E539" s="20"/>
      <c r="F539" s="20"/>
      <c r="G539" s="20"/>
      <c r="H539" s="20"/>
      <c r="I539" s="20"/>
      <c r="K539" s="197"/>
    </row>
    <row r="540" spans="1:11" s="124" customFormat="1" ht="20.100000000000001" customHeight="1" x14ac:dyDescent="0.2">
      <c r="A540" s="78" t="s">
        <v>377</v>
      </c>
      <c r="B540" s="79"/>
      <c r="C540" s="79"/>
      <c r="D540" s="79"/>
      <c r="E540" s="79"/>
      <c r="F540" s="79"/>
      <c r="G540" s="79"/>
      <c r="H540" s="79"/>
      <c r="I540" s="85"/>
      <c r="K540" s="197"/>
    </row>
    <row r="541" spans="1:11" s="26" customFormat="1" ht="15" customHeight="1" x14ac:dyDescent="0.2">
      <c r="A541" s="121" t="s">
        <v>379</v>
      </c>
      <c r="B541" s="122"/>
      <c r="C541" s="122"/>
      <c r="D541" s="123"/>
      <c r="F541" s="121" t="s">
        <v>382</v>
      </c>
      <c r="G541" s="122"/>
      <c r="H541" s="122"/>
      <c r="I541" s="123"/>
      <c r="K541" s="197"/>
    </row>
    <row r="542" spans="1:11" s="124" customFormat="1" ht="20.100000000000001" customHeight="1" x14ac:dyDescent="0.2">
      <c r="A542" s="353"/>
      <c r="B542" s="353"/>
      <c r="C542" s="353"/>
      <c r="D542" s="353"/>
      <c r="F542" s="354"/>
      <c r="G542" s="354"/>
      <c r="H542" s="354"/>
      <c r="I542" s="354"/>
      <c r="K542" s="197"/>
    </row>
    <row r="543" spans="1:11" s="124" customFormat="1" ht="15" customHeight="1" x14ac:dyDescent="0.2">
      <c r="A543" s="121" t="s">
        <v>383</v>
      </c>
      <c r="B543" s="122"/>
      <c r="C543" s="122"/>
      <c r="D543" s="123"/>
      <c r="F543" s="121" t="s">
        <v>384</v>
      </c>
      <c r="G543" s="122"/>
      <c r="H543" s="122"/>
      <c r="I543" s="123"/>
      <c r="K543" s="217"/>
    </row>
    <row r="544" spans="1:11" s="124" customFormat="1" ht="20.100000000000001" customHeight="1" x14ac:dyDescent="0.2">
      <c r="A544" s="351"/>
      <c r="B544" s="351"/>
      <c r="C544" s="351"/>
      <c r="D544" s="351"/>
      <c r="F544" s="352"/>
      <c r="G544" s="352"/>
      <c r="H544" s="352"/>
      <c r="I544" s="352"/>
      <c r="K544" s="197"/>
    </row>
    <row r="545" spans="1:11" s="124" customFormat="1" ht="8.1" customHeight="1" x14ac:dyDescent="0.2"/>
    <row r="546" spans="1:11" s="120" customFormat="1" ht="20.100000000000001" customHeight="1" x14ac:dyDescent="0.2">
      <c r="A546" s="78" t="s">
        <v>136</v>
      </c>
      <c r="B546" s="79"/>
      <c r="C546" s="79"/>
      <c r="D546" s="79"/>
      <c r="E546" s="79"/>
      <c r="F546" s="79"/>
      <c r="G546" s="79"/>
      <c r="H546" s="79">
        <f>LEN(A547)</f>
        <v>0</v>
      </c>
      <c r="I546" s="85" t="s">
        <v>52</v>
      </c>
      <c r="K546" s="124"/>
    </row>
    <row r="547" spans="1:11" s="31" customFormat="1" ht="129.94999999999999" customHeight="1" x14ac:dyDescent="0.2">
      <c r="A547" s="329"/>
      <c r="B547" s="329"/>
      <c r="C547" s="329"/>
      <c r="D547" s="329"/>
      <c r="E547" s="329"/>
      <c r="F547" s="329"/>
      <c r="G547" s="329"/>
      <c r="H547" s="329"/>
      <c r="I547" s="329"/>
      <c r="K547" s="124"/>
    </row>
    <row r="548" spans="1:11" s="124" customFormat="1" ht="8.1" customHeight="1" x14ac:dyDescent="0.2">
      <c r="A548" s="20"/>
      <c r="B548" s="20"/>
      <c r="C548" s="20"/>
      <c r="D548" s="20"/>
      <c r="E548" s="20"/>
      <c r="F548" s="20"/>
      <c r="G548" s="20"/>
      <c r="H548" s="20"/>
      <c r="I548" s="20"/>
    </row>
    <row r="549" spans="1:11" s="124" customFormat="1" ht="20.100000000000001" customHeight="1" x14ac:dyDescent="0.2">
      <c r="A549" s="21" t="s">
        <v>303</v>
      </c>
      <c r="B549" s="22"/>
      <c r="C549" s="22"/>
      <c r="D549" s="22"/>
      <c r="E549" s="22"/>
      <c r="F549" s="22"/>
      <c r="G549" s="22"/>
      <c r="H549" s="349" t="str">
        <f>'Hidden data'!D69</f>
        <v xml:space="preserve">B23 - </v>
      </c>
      <c r="I549" s="350"/>
    </row>
    <row r="550" spans="1:11" s="124" customFormat="1" ht="20.100000000000001" customHeight="1" x14ac:dyDescent="0.2">
      <c r="A550" s="78" t="s">
        <v>122</v>
      </c>
      <c r="B550" s="79"/>
      <c r="C550" s="79"/>
      <c r="D550" s="79"/>
      <c r="E550" s="79"/>
      <c r="F550" s="79"/>
      <c r="G550" s="79"/>
      <c r="H550" s="79"/>
      <c r="I550" s="125" t="str">
        <f>CONCATENATE(LEN(A551),"/","150")</f>
        <v>0/150</v>
      </c>
    </row>
    <row r="551" spans="1:11" s="124" customFormat="1" ht="20.100000000000001" customHeight="1" x14ac:dyDescent="0.2">
      <c r="A551" s="330"/>
      <c r="B551" s="330"/>
      <c r="C551" s="330"/>
      <c r="D551" s="330"/>
      <c r="E551" s="330"/>
      <c r="F551" s="330"/>
      <c r="G551" s="330"/>
      <c r="H551" s="330"/>
      <c r="I551" s="330"/>
    </row>
    <row r="552" spans="1:11" s="124" customFormat="1" ht="20.100000000000001" customHeight="1" x14ac:dyDescent="0.2">
      <c r="A552" s="81" t="s">
        <v>75</v>
      </c>
      <c r="B552" s="82"/>
      <c r="C552" s="82"/>
      <c r="D552" s="83" t="str">
        <f>CONCATENATE(LEN(A553),"/","10")</f>
        <v>0/10</v>
      </c>
      <c r="F552" s="81" t="s">
        <v>114</v>
      </c>
      <c r="G552" s="82"/>
      <c r="H552" s="82"/>
      <c r="I552" s="84"/>
    </row>
    <row r="553" spans="1:11" s="124" customFormat="1" ht="19.5" customHeight="1" x14ac:dyDescent="0.2">
      <c r="A553" s="330"/>
      <c r="B553" s="330"/>
      <c r="C553" s="330"/>
      <c r="D553" s="330"/>
      <c r="F553" s="86"/>
      <c r="G553" s="330"/>
      <c r="H553" s="330"/>
      <c r="I553" s="330"/>
    </row>
    <row r="554" spans="1:11" s="124" customFormat="1" ht="8.1" customHeight="1" x14ac:dyDescent="0.2">
      <c r="A554" s="20"/>
      <c r="B554" s="20"/>
      <c r="C554" s="20"/>
      <c r="D554" s="20"/>
      <c r="E554" s="20"/>
      <c r="F554" s="20"/>
      <c r="G554" s="20"/>
      <c r="H554" s="20"/>
      <c r="I554" s="20"/>
    </row>
    <row r="555" spans="1:11" s="124" customFormat="1" ht="20.100000000000001" customHeight="1" x14ac:dyDescent="0.2">
      <c r="A555" s="78" t="s">
        <v>150</v>
      </c>
      <c r="B555" s="79"/>
      <c r="C555" s="79"/>
      <c r="D555" s="79"/>
      <c r="E555" s="79"/>
      <c r="F555" s="79"/>
      <c r="G555" s="79"/>
      <c r="H555" s="79"/>
      <c r="I555" s="85"/>
    </row>
    <row r="556" spans="1:11" s="26" customFormat="1" ht="15" customHeight="1" x14ac:dyDescent="0.2">
      <c r="A556" s="121" t="s">
        <v>0</v>
      </c>
      <c r="B556" s="122"/>
      <c r="C556" s="122"/>
      <c r="D556" s="123"/>
      <c r="F556" s="121" t="s">
        <v>2</v>
      </c>
      <c r="G556" s="122"/>
      <c r="H556" s="122"/>
      <c r="I556" s="123"/>
      <c r="K556" s="124"/>
    </row>
    <row r="557" spans="1:11" s="124" customFormat="1" ht="20.100000000000001" customHeight="1" x14ac:dyDescent="0.2">
      <c r="A557" s="331"/>
      <c r="B557" s="331"/>
      <c r="C557" s="331"/>
      <c r="D557" s="331"/>
      <c r="F557" s="331"/>
      <c r="G557" s="331"/>
      <c r="H557" s="331"/>
      <c r="I557" s="331"/>
    </row>
    <row r="558" spans="1:11" s="124" customFormat="1" ht="15" customHeight="1" x14ac:dyDescent="0.2">
      <c r="A558" s="121" t="s">
        <v>3</v>
      </c>
      <c r="B558" s="122"/>
      <c r="C558" s="122"/>
      <c r="D558" s="123"/>
      <c r="F558" s="121" t="s">
        <v>1</v>
      </c>
      <c r="G558" s="122"/>
      <c r="H558" s="122"/>
      <c r="I558" s="123"/>
    </row>
    <row r="559" spans="1:11" s="124" customFormat="1" ht="20.100000000000001" customHeight="1" x14ac:dyDescent="0.2">
      <c r="A559" s="330"/>
      <c r="B559" s="330"/>
      <c r="C559" s="330"/>
      <c r="D559" s="330"/>
      <c r="F559" s="330"/>
      <c r="G559" s="330"/>
      <c r="H559" s="330"/>
      <c r="I559" s="330"/>
    </row>
    <row r="560" spans="1:11" s="124" customFormat="1" ht="15" customHeight="1" x14ac:dyDescent="0.2">
      <c r="A560" s="121" t="s">
        <v>113</v>
      </c>
      <c r="B560" s="122"/>
      <c r="C560" s="122"/>
      <c r="D560" s="123"/>
      <c r="F560" s="27" t="s">
        <v>137</v>
      </c>
      <c r="G560" s="28"/>
      <c r="H560" s="28"/>
      <c r="I560" s="29"/>
    </row>
    <row r="561" spans="1:11" s="124" customFormat="1" ht="20.100000000000001" customHeight="1" x14ac:dyDescent="0.2">
      <c r="A561" s="330"/>
      <c r="B561" s="330"/>
      <c r="C561" s="330"/>
      <c r="D561" s="330"/>
      <c r="F561" s="335"/>
      <c r="G561" s="330"/>
      <c r="H561" s="330"/>
      <c r="I561" s="330"/>
    </row>
    <row r="562" spans="1:11" s="124" customFormat="1" ht="8.1" customHeight="1" x14ac:dyDescent="0.2"/>
    <row r="563" spans="1:11" s="124" customFormat="1" ht="20.100000000000001" customHeight="1" x14ac:dyDescent="0.2">
      <c r="A563" s="81" t="s">
        <v>24</v>
      </c>
      <c r="B563" s="82"/>
      <c r="C563" s="82"/>
      <c r="D563" s="84"/>
      <c r="F563" s="81" t="s">
        <v>84</v>
      </c>
      <c r="G563" s="82"/>
      <c r="H563" s="82"/>
      <c r="I563" s="84"/>
    </row>
    <row r="564" spans="1:11" s="124" customFormat="1" ht="30" customHeight="1" x14ac:dyDescent="0.2">
      <c r="A564" s="345"/>
      <c r="B564" s="345"/>
      <c r="C564" s="345"/>
      <c r="D564" s="345"/>
      <c r="F564" s="345"/>
      <c r="G564" s="345"/>
      <c r="H564" s="345"/>
      <c r="I564" s="345"/>
    </row>
    <row r="565" spans="1:11" s="124" customFormat="1" ht="8.1" customHeight="1" x14ac:dyDescent="0.2">
      <c r="A565" s="20"/>
      <c r="B565" s="20"/>
      <c r="C565" s="20"/>
      <c r="D565" s="20"/>
      <c r="E565" s="20"/>
      <c r="F565" s="20"/>
      <c r="G565" s="20"/>
      <c r="H565" s="20"/>
      <c r="I565" s="20"/>
      <c r="K565" s="197"/>
    </row>
    <row r="566" spans="1:11" s="124" customFormat="1" ht="20.100000000000001" customHeight="1" x14ac:dyDescent="0.2">
      <c r="A566" s="78" t="s">
        <v>377</v>
      </c>
      <c r="B566" s="79"/>
      <c r="C566" s="79"/>
      <c r="D566" s="79"/>
      <c r="E566" s="79"/>
      <c r="F566" s="79"/>
      <c r="G566" s="79"/>
      <c r="H566" s="79"/>
      <c r="I566" s="85"/>
      <c r="K566" s="197"/>
    </row>
    <row r="567" spans="1:11" s="26" customFormat="1" ht="15" customHeight="1" x14ac:dyDescent="0.2">
      <c r="A567" s="121" t="s">
        <v>379</v>
      </c>
      <c r="B567" s="122"/>
      <c r="C567" s="122"/>
      <c r="D567" s="123"/>
      <c r="F567" s="121" t="s">
        <v>382</v>
      </c>
      <c r="G567" s="122"/>
      <c r="H567" s="122"/>
      <c r="I567" s="123"/>
      <c r="K567" s="197"/>
    </row>
    <row r="568" spans="1:11" s="124" customFormat="1" ht="20.100000000000001" customHeight="1" x14ac:dyDescent="0.2">
      <c r="A568" s="353"/>
      <c r="B568" s="353"/>
      <c r="C568" s="353"/>
      <c r="D568" s="353"/>
      <c r="F568" s="354"/>
      <c r="G568" s="354"/>
      <c r="H568" s="354"/>
      <c r="I568" s="354"/>
      <c r="K568" s="197"/>
    </row>
    <row r="569" spans="1:11" s="124" customFormat="1" ht="15" customHeight="1" x14ac:dyDescent="0.2">
      <c r="A569" s="121" t="s">
        <v>383</v>
      </c>
      <c r="B569" s="122"/>
      <c r="C569" s="122"/>
      <c r="D569" s="123"/>
      <c r="F569" s="121" t="s">
        <v>384</v>
      </c>
      <c r="G569" s="122"/>
      <c r="H569" s="122"/>
      <c r="I569" s="123"/>
      <c r="K569" s="217"/>
    </row>
    <row r="570" spans="1:11" s="124" customFormat="1" ht="20.100000000000001" customHeight="1" x14ac:dyDescent="0.2">
      <c r="A570" s="351"/>
      <c r="B570" s="351"/>
      <c r="C570" s="351"/>
      <c r="D570" s="351"/>
      <c r="F570" s="352"/>
      <c r="G570" s="352"/>
      <c r="H570" s="352"/>
      <c r="I570" s="352"/>
      <c r="K570" s="197"/>
    </row>
    <row r="571" spans="1:11" s="124" customFormat="1" ht="8.1" customHeight="1" x14ac:dyDescent="0.2"/>
    <row r="572" spans="1:11" s="120" customFormat="1" ht="20.100000000000001" customHeight="1" x14ac:dyDescent="0.2">
      <c r="A572" s="78" t="s">
        <v>136</v>
      </c>
      <c r="B572" s="79"/>
      <c r="C572" s="79"/>
      <c r="D572" s="79"/>
      <c r="E572" s="79"/>
      <c r="F572" s="79"/>
      <c r="G572" s="79"/>
      <c r="H572" s="79">
        <f>LEN(A573)</f>
        <v>0</v>
      </c>
      <c r="I572" s="85" t="s">
        <v>52</v>
      </c>
      <c r="K572" s="124"/>
    </row>
    <row r="573" spans="1:11" s="31" customFormat="1" ht="129.94999999999999" customHeight="1" x14ac:dyDescent="0.2">
      <c r="A573" s="329"/>
      <c r="B573" s="329"/>
      <c r="C573" s="329"/>
      <c r="D573" s="329"/>
      <c r="E573" s="329"/>
      <c r="F573" s="329"/>
      <c r="G573" s="329"/>
      <c r="H573" s="329"/>
      <c r="I573" s="329"/>
      <c r="K573" s="124"/>
    </row>
    <row r="574" spans="1:11" s="124" customFormat="1" ht="8.1" customHeight="1" x14ac:dyDescent="0.2">
      <c r="A574" s="20"/>
      <c r="B574" s="20"/>
      <c r="C574" s="20"/>
      <c r="D574" s="20"/>
      <c r="E574" s="20"/>
      <c r="F574" s="20"/>
      <c r="G574" s="20"/>
      <c r="H574" s="20"/>
      <c r="I574" s="20"/>
    </row>
    <row r="575" spans="1:11" s="124" customFormat="1" ht="20.100000000000001" customHeight="1" x14ac:dyDescent="0.2">
      <c r="A575" s="21" t="s">
        <v>304</v>
      </c>
      <c r="B575" s="22"/>
      <c r="C575" s="22"/>
      <c r="D575" s="22"/>
      <c r="E575" s="22"/>
      <c r="F575" s="22"/>
      <c r="G575" s="22"/>
      <c r="H575" s="349" t="str">
        <f>'Hidden data'!D70</f>
        <v xml:space="preserve">B24 - </v>
      </c>
      <c r="I575" s="350"/>
    </row>
    <row r="576" spans="1:11" s="124" customFormat="1" ht="20.100000000000001" customHeight="1" x14ac:dyDescent="0.2">
      <c r="A576" s="78" t="s">
        <v>122</v>
      </c>
      <c r="B576" s="79"/>
      <c r="C576" s="79"/>
      <c r="D576" s="79"/>
      <c r="E576" s="79"/>
      <c r="F576" s="79"/>
      <c r="G576" s="79"/>
      <c r="H576" s="79"/>
      <c r="I576" s="125" t="str">
        <f>CONCATENATE(LEN(A577),"/","150")</f>
        <v>0/150</v>
      </c>
    </row>
    <row r="577" spans="1:11" s="124" customFormat="1" ht="20.100000000000001" customHeight="1" x14ac:dyDescent="0.2">
      <c r="A577" s="330"/>
      <c r="B577" s="330"/>
      <c r="C577" s="330"/>
      <c r="D577" s="330"/>
      <c r="E577" s="330"/>
      <c r="F577" s="330"/>
      <c r="G577" s="330"/>
      <c r="H577" s="330"/>
      <c r="I577" s="330"/>
    </row>
    <row r="578" spans="1:11" s="124" customFormat="1" ht="20.100000000000001" customHeight="1" x14ac:dyDescent="0.2">
      <c r="A578" s="81" t="s">
        <v>75</v>
      </c>
      <c r="B578" s="82"/>
      <c r="C578" s="82"/>
      <c r="D578" s="83" t="str">
        <f>CONCATENATE(LEN(A579),"/","10")</f>
        <v>0/10</v>
      </c>
      <c r="F578" s="81" t="s">
        <v>114</v>
      </c>
      <c r="G578" s="82"/>
      <c r="H578" s="82"/>
      <c r="I578" s="84"/>
    </row>
    <row r="579" spans="1:11" s="124" customFormat="1" ht="19.5" customHeight="1" x14ac:dyDescent="0.2">
      <c r="A579" s="330"/>
      <c r="B579" s="330"/>
      <c r="C579" s="330"/>
      <c r="D579" s="330"/>
      <c r="F579" s="86"/>
      <c r="G579" s="330"/>
      <c r="H579" s="330"/>
      <c r="I579" s="330"/>
    </row>
    <row r="580" spans="1:11" s="124" customFormat="1" ht="8.1" customHeight="1" x14ac:dyDescent="0.2">
      <c r="A580" s="20"/>
      <c r="B580" s="20"/>
      <c r="C580" s="20"/>
      <c r="D580" s="20"/>
      <c r="E580" s="20"/>
      <c r="F580" s="20"/>
      <c r="G580" s="20"/>
      <c r="H580" s="20"/>
      <c r="I580" s="20"/>
    </row>
    <row r="581" spans="1:11" s="124" customFormat="1" ht="20.100000000000001" customHeight="1" x14ac:dyDescent="0.2">
      <c r="A581" s="78" t="s">
        <v>150</v>
      </c>
      <c r="B581" s="79"/>
      <c r="C581" s="79"/>
      <c r="D581" s="79"/>
      <c r="E581" s="79"/>
      <c r="F581" s="79"/>
      <c r="G581" s="79"/>
      <c r="H581" s="79"/>
      <c r="I581" s="85"/>
    </row>
    <row r="582" spans="1:11" s="26" customFormat="1" ht="15" customHeight="1" x14ac:dyDescent="0.2">
      <c r="A582" s="121" t="s">
        <v>0</v>
      </c>
      <c r="B582" s="122"/>
      <c r="C582" s="122"/>
      <c r="D582" s="123"/>
      <c r="F582" s="121" t="s">
        <v>2</v>
      </c>
      <c r="G582" s="122"/>
      <c r="H582" s="122"/>
      <c r="I582" s="123"/>
      <c r="K582" s="124"/>
    </row>
    <row r="583" spans="1:11" s="124" customFormat="1" ht="20.100000000000001" customHeight="1" x14ac:dyDescent="0.2">
      <c r="A583" s="331"/>
      <c r="B583" s="331"/>
      <c r="C583" s="331"/>
      <c r="D583" s="331"/>
      <c r="F583" s="331"/>
      <c r="G583" s="331"/>
      <c r="H583" s="331"/>
      <c r="I583" s="331"/>
    </row>
    <row r="584" spans="1:11" s="124" customFormat="1" ht="15" customHeight="1" x14ac:dyDescent="0.2">
      <c r="A584" s="121" t="s">
        <v>3</v>
      </c>
      <c r="B584" s="122"/>
      <c r="C584" s="122"/>
      <c r="D584" s="123"/>
      <c r="F584" s="121" t="s">
        <v>1</v>
      </c>
      <c r="G584" s="122"/>
      <c r="H584" s="122"/>
      <c r="I584" s="123"/>
    </row>
    <row r="585" spans="1:11" s="124" customFormat="1" ht="20.100000000000001" customHeight="1" x14ac:dyDescent="0.2">
      <c r="A585" s="330"/>
      <c r="B585" s="330"/>
      <c r="C585" s="330"/>
      <c r="D585" s="330"/>
      <c r="F585" s="330"/>
      <c r="G585" s="330"/>
      <c r="H585" s="330"/>
      <c r="I585" s="330"/>
    </row>
    <row r="586" spans="1:11" s="124" customFormat="1" ht="15" customHeight="1" x14ac:dyDescent="0.2">
      <c r="A586" s="121" t="s">
        <v>113</v>
      </c>
      <c r="B586" s="122"/>
      <c r="C586" s="122"/>
      <c r="D586" s="123"/>
      <c r="F586" s="27" t="s">
        <v>137</v>
      </c>
      <c r="G586" s="28"/>
      <c r="H586" s="28"/>
      <c r="I586" s="29"/>
    </row>
    <row r="587" spans="1:11" s="124" customFormat="1" ht="20.100000000000001" customHeight="1" x14ac:dyDescent="0.2">
      <c r="A587" s="330"/>
      <c r="B587" s="330"/>
      <c r="C587" s="330"/>
      <c r="D587" s="330"/>
      <c r="F587" s="335"/>
      <c r="G587" s="330"/>
      <c r="H587" s="330"/>
      <c r="I587" s="330"/>
    </row>
    <row r="588" spans="1:11" s="124" customFormat="1" ht="8.1" customHeight="1" x14ac:dyDescent="0.2"/>
    <row r="589" spans="1:11" s="124" customFormat="1" ht="20.100000000000001" customHeight="1" x14ac:dyDescent="0.2">
      <c r="A589" s="81" t="s">
        <v>24</v>
      </c>
      <c r="B589" s="82"/>
      <c r="C589" s="82"/>
      <c r="D589" s="84"/>
      <c r="F589" s="81" t="s">
        <v>84</v>
      </c>
      <c r="G589" s="82"/>
      <c r="H589" s="82"/>
      <c r="I589" s="84"/>
    </row>
    <row r="590" spans="1:11" s="124" customFormat="1" ht="30" customHeight="1" x14ac:dyDescent="0.2">
      <c r="A590" s="345"/>
      <c r="B590" s="345"/>
      <c r="C590" s="345"/>
      <c r="D590" s="345"/>
      <c r="F590" s="345"/>
      <c r="G590" s="345"/>
      <c r="H590" s="345"/>
      <c r="I590" s="345"/>
    </row>
    <row r="591" spans="1:11" s="124" customFormat="1" ht="8.1" customHeight="1" x14ac:dyDescent="0.2">
      <c r="A591" s="20"/>
      <c r="B591" s="20"/>
      <c r="C591" s="20"/>
      <c r="D591" s="20"/>
      <c r="E591" s="20"/>
      <c r="F591" s="20"/>
      <c r="G591" s="20"/>
      <c r="H591" s="20"/>
      <c r="I591" s="20"/>
      <c r="K591" s="197"/>
    </row>
    <row r="592" spans="1:11" s="124" customFormat="1" ht="20.100000000000001" customHeight="1" x14ac:dyDescent="0.2">
      <c r="A592" s="78" t="s">
        <v>377</v>
      </c>
      <c r="B592" s="79"/>
      <c r="C592" s="79"/>
      <c r="D592" s="79"/>
      <c r="E592" s="79"/>
      <c r="F592" s="79"/>
      <c r="G592" s="79"/>
      <c r="H592" s="79"/>
      <c r="I592" s="85"/>
      <c r="K592" s="197"/>
    </row>
    <row r="593" spans="1:11" s="26" customFormat="1" ht="15" customHeight="1" x14ac:dyDescent="0.2">
      <c r="A593" s="121" t="s">
        <v>379</v>
      </c>
      <c r="B593" s="122"/>
      <c r="C593" s="122"/>
      <c r="D593" s="123"/>
      <c r="F593" s="121" t="s">
        <v>382</v>
      </c>
      <c r="G593" s="122"/>
      <c r="H593" s="122"/>
      <c r="I593" s="123"/>
      <c r="K593" s="197"/>
    </row>
    <row r="594" spans="1:11" s="124" customFormat="1" ht="20.100000000000001" customHeight="1" x14ac:dyDescent="0.2">
      <c r="A594" s="353"/>
      <c r="B594" s="353"/>
      <c r="C594" s="353"/>
      <c r="D594" s="353"/>
      <c r="F594" s="354"/>
      <c r="G594" s="354"/>
      <c r="H594" s="354"/>
      <c r="I594" s="354"/>
      <c r="K594" s="197"/>
    </row>
    <row r="595" spans="1:11" s="124" customFormat="1" ht="15" customHeight="1" x14ac:dyDescent="0.2">
      <c r="A595" s="121" t="s">
        <v>383</v>
      </c>
      <c r="B595" s="122"/>
      <c r="C595" s="122"/>
      <c r="D595" s="123"/>
      <c r="F595" s="121" t="s">
        <v>384</v>
      </c>
      <c r="G595" s="122"/>
      <c r="H595" s="122"/>
      <c r="I595" s="123"/>
      <c r="K595" s="217"/>
    </row>
    <row r="596" spans="1:11" s="124" customFormat="1" ht="20.100000000000001" customHeight="1" x14ac:dyDescent="0.2">
      <c r="A596" s="351"/>
      <c r="B596" s="351"/>
      <c r="C596" s="351"/>
      <c r="D596" s="351"/>
      <c r="F596" s="352"/>
      <c r="G596" s="352"/>
      <c r="H596" s="352"/>
      <c r="I596" s="352"/>
      <c r="K596" s="197"/>
    </row>
    <row r="597" spans="1:11" s="124" customFormat="1" ht="8.1" customHeight="1" x14ac:dyDescent="0.2"/>
    <row r="598" spans="1:11" s="120" customFormat="1" ht="20.100000000000001" customHeight="1" x14ac:dyDescent="0.2">
      <c r="A598" s="78" t="s">
        <v>136</v>
      </c>
      <c r="B598" s="79"/>
      <c r="C598" s="79"/>
      <c r="D598" s="79"/>
      <c r="E598" s="79"/>
      <c r="F598" s="79"/>
      <c r="G598" s="79"/>
      <c r="H598" s="79">
        <f>LEN(A599)</f>
        <v>0</v>
      </c>
      <c r="I598" s="85" t="s">
        <v>52</v>
      </c>
      <c r="K598" s="124"/>
    </row>
    <row r="599" spans="1:11" s="31" customFormat="1" ht="129.94999999999999" customHeight="1" x14ac:dyDescent="0.2">
      <c r="A599" s="329"/>
      <c r="B599" s="329"/>
      <c r="C599" s="329"/>
      <c r="D599" s="329"/>
      <c r="E599" s="329"/>
      <c r="F599" s="329"/>
      <c r="G599" s="329"/>
      <c r="H599" s="329"/>
      <c r="I599" s="329"/>
      <c r="K599" s="124"/>
    </row>
  </sheetData>
  <sheetProtection password="C721" sheet="1" objects="1" scenarios="1" selectLockedCells="1"/>
  <customSheetViews>
    <customSheetView guid="{9B195D69-7D5B-406D-87D2-41910A2F61D3}" scale="115" showGridLines="0" fitToPage="1">
      <selection activeCell="A11" sqref="A11:D11"/>
      <rowBreaks count="1" manualBreakCount="1">
        <brk id="44" max="8" man="1"/>
      </rowBreaks>
      <pageMargins left="0.70866141732283472" right="0.70866141732283472" top="0.74803149606299213" bottom="0.74803149606299213" header="0.31496062992125984" footer="0.31496062992125984"/>
      <pageSetup paperSize="9" scale="92" fitToHeight="0" orientation="portrait" r:id="rId1"/>
    </customSheetView>
  </customSheetViews>
  <mergeCells count="395">
    <mergeCell ref="K3:K8"/>
    <mergeCell ref="K10:K14"/>
    <mergeCell ref="K29:K35"/>
    <mergeCell ref="H29:I29"/>
    <mergeCell ref="A31:I31"/>
    <mergeCell ref="A33:D33"/>
    <mergeCell ref="G33:I33"/>
    <mergeCell ref="A37:D37"/>
    <mergeCell ref="F37:I37"/>
    <mergeCell ref="H3:I3"/>
    <mergeCell ref="G7:I7"/>
    <mergeCell ref="A27:I27"/>
    <mergeCell ref="A5:I5"/>
    <mergeCell ref="F18:I18"/>
    <mergeCell ref="F15:I15"/>
    <mergeCell ref="A11:D11"/>
    <mergeCell ref="F11:I11"/>
    <mergeCell ref="F13:I13"/>
    <mergeCell ref="A13:D13"/>
    <mergeCell ref="A7:D7"/>
    <mergeCell ref="A18:D18"/>
    <mergeCell ref="A15:D15"/>
    <mergeCell ref="A22:D22"/>
    <mergeCell ref="F22:I22"/>
    <mergeCell ref="A53:I53"/>
    <mergeCell ref="H55:I55"/>
    <mergeCell ref="A57:I57"/>
    <mergeCell ref="A59:D59"/>
    <mergeCell ref="G59:I59"/>
    <mergeCell ref="A39:D39"/>
    <mergeCell ref="F39:I39"/>
    <mergeCell ref="A41:D41"/>
    <mergeCell ref="F41:I41"/>
    <mergeCell ref="A44:D44"/>
    <mergeCell ref="F44:I44"/>
    <mergeCell ref="A48:D48"/>
    <mergeCell ref="F48:I48"/>
    <mergeCell ref="A50:D50"/>
    <mergeCell ref="F50:I50"/>
    <mergeCell ref="A70:D70"/>
    <mergeCell ref="F70:I70"/>
    <mergeCell ref="A79:I79"/>
    <mergeCell ref="H81:I81"/>
    <mergeCell ref="A83:I83"/>
    <mergeCell ref="A63:D63"/>
    <mergeCell ref="F63:I63"/>
    <mergeCell ref="A65:D65"/>
    <mergeCell ref="F65:I65"/>
    <mergeCell ref="A67:D67"/>
    <mergeCell ref="F67:I67"/>
    <mergeCell ref="A74:D74"/>
    <mergeCell ref="F74:I74"/>
    <mergeCell ref="A76:D76"/>
    <mergeCell ref="F76:I76"/>
    <mergeCell ref="A85:D85"/>
    <mergeCell ref="G85:I85"/>
    <mergeCell ref="A89:D89"/>
    <mergeCell ref="F89:I89"/>
    <mergeCell ref="A91:D91"/>
    <mergeCell ref="F91:I91"/>
    <mergeCell ref="A100:D100"/>
    <mergeCell ref="F100:I100"/>
    <mergeCell ref="A102:D102"/>
    <mergeCell ref="F102:I102"/>
    <mergeCell ref="H107:I107"/>
    <mergeCell ref="A109:I109"/>
    <mergeCell ref="A111:D111"/>
    <mergeCell ref="G111:I111"/>
    <mergeCell ref="A115:D115"/>
    <mergeCell ref="F115:I115"/>
    <mergeCell ref="A93:D93"/>
    <mergeCell ref="F93:I93"/>
    <mergeCell ref="A96:D96"/>
    <mergeCell ref="F96:I96"/>
    <mergeCell ref="A105:I105"/>
    <mergeCell ref="F143:I143"/>
    <mergeCell ref="A145:D145"/>
    <mergeCell ref="F145:I145"/>
    <mergeCell ref="A131:I131"/>
    <mergeCell ref="H133:I133"/>
    <mergeCell ref="A135:I135"/>
    <mergeCell ref="A137:D137"/>
    <mergeCell ref="G137:I137"/>
    <mergeCell ref="A117:D117"/>
    <mergeCell ref="F117:I117"/>
    <mergeCell ref="A119:D119"/>
    <mergeCell ref="F119:I119"/>
    <mergeCell ref="A122:D122"/>
    <mergeCell ref="F122:I122"/>
    <mergeCell ref="F126:I126"/>
    <mergeCell ref="A128:D128"/>
    <mergeCell ref="F128:I128"/>
    <mergeCell ref="A141:D141"/>
    <mergeCell ref="F141:I141"/>
    <mergeCell ref="A143:D143"/>
    <mergeCell ref="H185:I185"/>
    <mergeCell ref="A187:I187"/>
    <mergeCell ref="A189:D189"/>
    <mergeCell ref="G189:I189"/>
    <mergeCell ref="A193:D193"/>
    <mergeCell ref="F193:I193"/>
    <mergeCell ref="A171:D171"/>
    <mergeCell ref="F171:I171"/>
    <mergeCell ref="A174:D174"/>
    <mergeCell ref="F174:I174"/>
    <mergeCell ref="A183:I183"/>
    <mergeCell ref="A180:D180"/>
    <mergeCell ref="F180:I180"/>
    <mergeCell ref="A209:I209"/>
    <mergeCell ref="H211:I211"/>
    <mergeCell ref="A213:I213"/>
    <mergeCell ref="A215:D215"/>
    <mergeCell ref="G215:I215"/>
    <mergeCell ref="A195:D195"/>
    <mergeCell ref="F195:I195"/>
    <mergeCell ref="A197:D197"/>
    <mergeCell ref="F197:I197"/>
    <mergeCell ref="A200:D200"/>
    <mergeCell ref="F200:I200"/>
    <mergeCell ref="A204:D204"/>
    <mergeCell ref="F204:I204"/>
    <mergeCell ref="A206:D206"/>
    <mergeCell ref="F206:I206"/>
    <mergeCell ref="A226:D226"/>
    <mergeCell ref="F226:I226"/>
    <mergeCell ref="A235:I235"/>
    <mergeCell ref="H237:I237"/>
    <mergeCell ref="A239:I239"/>
    <mergeCell ref="A219:D219"/>
    <mergeCell ref="F219:I219"/>
    <mergeCell ref="A221:D221"/>
    <mergeCell ref="F221:I221"/>
    <mergeCell ref="A223:D223"/>
    <mergeCell ref="F223:I223"/>
    <mergeCell ref="A230:D230"/>
    <mergeCell ref="F230:I230"/>
    <mergeCell ref="A232:D232"/>
    <mergeCell ref="F232:I232"/>
    <mergeCell ref="A249:D249"/>
    <mergeCell ref="F249:I249"/>
    <mergeCell ref="A252:D252"/>
    <mergeCell ref="F252:I252"/>
    <mergeCell ref="A261:I261"/>
    <mergeCell ref="A241:D241"/>
    <mergeCell ref="G241:I241"/>
    <mergeCell ref="A245:D245"/>
    <mergeCell ref="F245:I245"/>
    <mergeCell ref="A247:D247"/>
    <mergeCell ref="F247:I247"/>
    <mergeCell ref="A256:D256"/>
    <mergeCell ref="F256:I256"/>
    <mergeCell ref="A258:D258"/>
    <mergeCell ref="F258:I258"/>
    <mergeCell ref="A287:I287"/>
    <mergeCell ref="A273:D273"/>
    <mergeCell ref="F273:I273"/>
    <mergeCell ref="A275:D275"/>
    <mergeCell ref="F275:I275"/>
    <mergeCell ref="A278:D278"/>
    <mergeCell ref="F278:I278"/>
    <mergeCell ref="H263:I263"/>
    <mergeCell ref="A265:I265"/>
    <mergeCell ref="A267:D267"/>
    <mergeCell ref="G267:I267"/>
    <mergeCell ref="A271:D271"/>
    <mergeCell ref="F271:I271"/>
    <mergeCell ref="A282:D282"/>
    <mergeCell ref="F282:I282"/>
    <mergeCell ref="A284:D284"/>
    <mergeCell ref="F284:I284"/>
    <mergeCell ref="H289:I289"/>
    <mergeCell ref="A291:I291"/>
    <mergeCell ref="A293:D293"/>
    <mergeCell ref="G293:I293"/>
    <mergeCell ref="A297:D297"/>
    <mergeCell ref="F297:I297"/>
    <mergeCell ref="A299:D299"/>
    <mergeCell ref="F299:I299"/>
    <mergeCell ref="A301:D301"/>
    <mergeCell ref="F301:I301"/>
    <mergeCell ref="A304:D304"/>
    <mergeCell ref="F304:I304"/>
    <mergeCell ref="A313:I313"/>
    <mergeCell ref="H315:I315"/>
    <mergeCell ref="A317:I317"/>
    <mergeCell ref="A319:D319"/>
    <mergeCell ref="G319:I319"/>
    <mergeCell ref="A323:D323"/>
    <mergeCell ref="F323:I323"/>
    <mergeCell ref="A308:D308"/>
    <mergeCell ref="F308:I308"/>
    <mergeCell ref="A310:D310"/>
    <mergeCell ref="F310:I310"/>
    <mergeCell ref="F325:I325"/>
    <mergeCell ref="A327:D327"/>
    <mergeCell ref="F327:I327"/>
    <mergeCell ref="A330:D330"/>
    <mergeCell ref="F330:I330"/>
    <mergeCell ref="A339:I339"/>
    <mergeCell ref="H341:I341"/>
    <mergeCell ref="A343:I343"/>
    <mergeCell ref="A334:D334"/>
    <mergeCell ref="F334:I334"/>
    <mergeCell ref="A336:D336"/>
    <mergeCell ref="F336:I336"/>
    <mergeCell ref="A417:I417"/>
    <mergeCell ref="H419:I419"/>
    <mergeCell ref="A421:I421"/>
    <mergeCell ref="A423:D423"/>
    <mergeCell ref="G423:I423"/>
    <mergeCell ref="A427:D427"/>
    <mergeCell ref="F427:I427"/>
    <mergeCell ref="A414:D414"/>
    <mergeCell ref="F414:I414"/>
    <mergeCell ref="A429:D429"/>
    <mergeCell ref="F429:I429"/>
    <mergeCell ref="A431:D431"/>
    <mergeCell ref="F431:I431"/>
    <mergeCell ref="A434:D434"/>
    <mergeCell ref="F434:I434"/>
    <mergeCell ref="A443:I443"/>
    <mergeCell ref="H445:I445"/>
    <mergeCell ref="A447:I447"/>
    <mergeCell ref="A438:D438"/>
    <mergeCell ref="F438:I438"/>
    <mergeCell ref="A440:D440"/>
    <mergeCell ref="F440:I440"/>
    <mergeCell ref="F479:I479"/>
    <mergeCell ref="A481:D481"/>
    <mergeCell ref="F481:I481"/>
    <mergeCell ref="A449:D449"/>
    <mergeCell ref="G449:I449"/>
    <mergeCell ref="A453:D453"/>
    <mergeCell ref="F453:I453"/>
    <mergeCell ref="A455:D455"/>
    <mergeCell ref="F455:I455"/>
    <mergeCell ref="A457:D457"/>
    <mergeCell ref="F457:I457"/>
    <mergeCell ref="A460:D460"/>
    <mergeCell ref="F460:I460"/>
    <mergeCell ref="A464:D464"/>
    <mergeCell ref="F464:I464"/>
    <mergeCell ref="A466:D466"/>
    <mergeCell ref="F466:I466"/>
    <mergeCell ref="A521:I521"/>
    <mergeCell ref="A518:D518"/>
    <mergeCell ref="F518:I518"/>
    <mergeCell ref="A483:D483"/>
    <mergeCell ref="F483:I483"/>
    <mergeCell ref="A486:D486"/>
    <mergeCell ref="F486:I486"/>
    <mergeCell ref="A495:I495"/>
    <mergeCell ref="H497:I497"/>
    <mergeCell ref="A499:I499"/>
    <mergeCell ref="A501:D501"/>
    <mergeCell ref="G501:I501"/>
    <mergeCell ref="A490:D490"/>
    <mergeCell ref="F490:I490"/>
    <mergeCell ref="A492:D492"/>
    <mergeCell ref="F492:I492"/>
    <mergeCell ref="A516:D516"/>
    <mergeCell ref="F516:I516"/>
    <mergeCell ref="A505:D505"/>
    <mergeCell ref="F505:I505"/>
    <mergeCell ref="A507:D507"/>
    <mergeCell ref="F507:I507"/>
    <mergeCell ref="A509:D509"/>
    <mergeCell ref="F509:I509"/>
    <mergeCell ref="H523:I523"/>
    <mergeCell ref="A525:I525"/>
    <mergeCell ref="A527:D527"/>
    <mergeCell ref="G527:I527"/>
    <mergeCell ref="A531:D531"/>
    <mergeCell ref="F531:I531"/>
    <mergeCell ref="A533:D533"/>
    <mergeCell ref="F533:I533"/>
    <mergeCell ref="A535:D535"/>
    <mergeCell ref="F535:I535"/>
    <mergeCell ref="F564:I564"/>
    <mergeCell ref="A573:I573"/>
    <mergeCell ref="H575:I575"/>
    <mergeCell ref="A577:I577"/>
    <mergeCell ref="A568:D568"/>
    <mergeCell ref="F568:I568"/>
    <mergeCell ref="A570:D570"/>
    <mergeCell ref="F570:I570"/>
    <mergeCell ref="A538:D538"/>
    <mergeCell ref="F538:I538"/>
    <mergeCell ref="A547:I547"/>
    <mergeCell ref="H549:I549"/>
    <mergeCell ref="A551:I551"/>
    <mergeCell ref="A553:D553"/>
    <mergeCell ref="G553:I553"/>
    <mergeCell ref="A557:D557"/>
    <mergeCell ref="F557:I557"/>
    <mergeCell ref="A542:D542"/>
    <mergeCell ref="F542:I542"/>
    <mergeCell ref="A544:D544"/>
    <mergeCell ref="F544:I544"/>
    <mergeCell ref="A24:D24"/>
    <mergeCell ref="F24:I24"/>
    <mergeCell ref="K16:K22"/>
    <mergeCell ref="A599:I599"/>
    <mergeCell ref="A579:D579"/>
    <mergeCell ref="G579:I579"/>
    <mergeCell ref="A583:D583"/>
    <mergeCell ref="F583:I583"/>
    <mergeCell ref="A585:D585"/>
    <mergeCell ref="F585:I585"/>
    <mergeCell ref="A587:D587"/>
    <mergeCell ref="F587:I587"/>
    <mergeCell ref="A590:D590"/>
    <mergeCell ref="F590:I590"/>
    <mergeCell ref="A594:D594"/>
    <mergeCell ref="F594:I594"/>
    <mergeCell ref="A596:D596"/>
    <mergeCell ref="F596:I596"/>
    <mergeCell ref="A559:D559"/>
    <mergeCell ref="F559:I559"/>
    <mergeCell ref="A561:D561"/>
    <mergeCell ref="F561:I561"/>
    <mergeCell ref="A564:D564"/>
    <mergeCell ref="A126:D126"/>
    <mergeCell ref="A360:D360"/>
    <mergeCell ref="F360:I360"/>
    <mergeCell ref="A152:D152"/>
    <mergeCell ref="F152:I152"/>
    <mergeCell ref="A154:D154"/>
    <mergeCell ref="F154:I154"/>
    <mergeCell ref="A178:D178"/>
    <mergeCell ref="F178:I178"/>
    <mergeCell ref="A163:D163"/>
    <mergeCell ref="G163:I163"/>
    <mergeCell ref="A167:D167"/>
    <mergeCell ref="F167:I167"/>
    <mergeCell ref="A169:D169"/>
    <mergeCell ref="F169:I169"/>
    <mergeCell ref="A345:D345"/>
    <mergeCell ref="G345:I345"/>
    <mergeCell ref="A349:D349"/>
    <mergeCell ref="F349:I349"/>
    <mergeCell ref="A351:D351"/>
    <mergeCell ref="F351:I351"/>
    <mergeCell ref="A353:D353"/>
    <mergeCell ref="A356:D356"/>
    <mergeCell ref="F356:I356"/>
    <mergeCell ref="A325:D325"/>
    <mergeCell ref="A403:D403"/>
    <mergeCell ref="F403:I403"/>
    <mergeCell ref="A405:D405"/>
    <mergeCell ref="F405:I405"/>
    <mergeCell ref="A379:D379"/>
    <mergeCell ref="F379:I379"/>
    <mergeCell ref="A148:D148"/>
    <mergeCell ref="F148:I148"/>
    <mergeCell ref="A157:I157"/>
    <mergeCell ref="H159:I159"/>
    <mergeCell ref="A161:I161"/>
    <mergeCell ref="A382:D382"/>
    <mergeCell ref="F382:I382"/>
    <mergeCell ref="A391:I391"/>
    <mergeCell ref="A365:I365"/>
    <mergeCell ref="H367:I367"/>
    <mergeCell ref="A369:I369"/>
    <mergeCell ref="A371:D371"/>
    <mergeCell ref="G371:I371"/>
    <mergeCell ref="A375:D375"/>
    <mergeCell ref="F375:I375"/>
    <mergeCell ref="A377:D377"/>
    <mergeCell ref="F377:I377"/>
    <mergeCell ref="F353:I353"/>
    <mergeCell ref="A512:D512"/>
    <mergeCell ref="F512:I512"/>
    <mergeCell ref="A469:I469"/>
    <mergeCell ref="H471:I471"/>
    <mergeCell ref="A473:I473"/>
    <mergeCell ref="A475:D475"/>
    <mergeCell ref="G475:I475"/>
    <mergeCell ref="A479:D479"/>
    <mergeCell ref="A362:D362"/>
    <mergeCell ref="F362:I362"/>
    <mergeCell ref="A386:D386"/>
    <mergeCell ref="F386:I386"/>
    <mergeCell ref="A388:D388"/>
    <mergeCell ref="F388:I388"/>
    <mergeCell ref="A412:D412"/>
    <mergeCell ref="F412:I412"/>
    <mergeCell ref="A408:D408"/>
    <mergeCell ref="F408:I408"/>
    <mergeCell ref="H393:I393"/>
    <mergeCell ref="A395:I395"/>
    <mergeCell ref="A397:D397"/>
    <mergeCell ref="G397:I397"/>
    <mergeCell ref="A401:D401"/>
    <mergeCell ref="F401:I401"/>
  </mergeCells>
  <conditionalFormatting sqref="A5:I5 A7:D7 F7:I7 A11:D11 F11:I11 A13:D13 F13:I13 A15:D15 F15:I15 A18:D18 F18:I18 A27:I27 A31:I31 A33:D33 F33:I33 A37:D37 F37:I37 A39:D39 F39:I39 A41:D41 F41:I41 A44:D44 F44:I44 A53:I53 A57:I57 A59:D59 F59:I59 A63:D63 F63:I63 A65:D65 F65:I65 A67:D67 F67:I67 A70:D70 F70:I70 A79:I79 A83:I83 A85:D85 F85:I85 A89:D89 F89:I89 A91:D91 F91:I91 A93:D93 F93:I93 A96:D96 F96:I96 A105:I105 A109:I109 A111:D111 F111:I111 A115:D115 F115:I115 A117:D117 F117:I117 A119:D119 F119:I119 A122:D122 F122:I122 A131:I131 A135:I135 A137:D137 F137:I137 A141:D141 F141:I141 A143:D143 F143:I143 A145:D145 F145:I145 A148:D148 F148:I148 A157:I157 A161:I161 A163:D163 F163:I163 A167:D167 F167:I167 A169:D169 F169:I169 A171:D171 F171:I171 A174:D174 F174:I174 A183:I183 A187:I187 A189:D189 F189:I189 A193:D193 F193:I193 A195:D195 F195:I195 A197:D197 F197:I197 A200:D200 F200:I200 A209:I209 A213:I213 A215:D215 F215:I215 A219:D219 F219:I219 A221:D221 F221:I221 A223:D223 F223:I223 A226:D226 F226:I226 A235:I235 A239:I239 A241:D241 F241:I241 A245:D245 F245:I245 A247:D247 F247:I247 A249:D249 F249:I249 A252:D252 F252:I252 A261:I261 A265:I265 A267:D267 F267:I267 A271:D271 F271:I271 A273:D273 F273:I273 A275:D275 F275:I275 A278:D278 F278:I278 A287:I287 A291:I291 A293:D293 F293:I293 A297:D297 F297:I297 A299:D299 F299:I299 A301:D301 F301:I301 A304:D304 F304:I304 A313:I313 A317:I317 A319:D319 F319:I319 A323:D323 F323:I323 A325:D325 F325:I325 A327:D327 F327:I327 A330:D330 F330:I330 A339:I339 A343:I343 A345:D345 F345:I345 A349:D349 F349:I349 A351:D351 F351:I351 A353:D353 F353:I353 A356:D356 F356:I356 A365:I365 A369:I369 A371:D371 F371:I371 A375:D375 F375:I375 A377:D377 F377:I377 A379:D379 F379:I379 A382:D382 F382:I382 A391:I391 A395:I395 A397:D397 F397:I397 A401:D401 F401:I401 A403:D403 F403:I403 A405:D405 F405:I405 A408:D408 F408:I408 A417:I417 A421:I421 A423:D423 F423:I423 A427:D427 F427:I427 A429:D429 F429:I429 A431:D431 F431:I431 A434:D434 F434:I434 A443:I443 A447:I447 A449:D449 F449:I449 A453:D453 F453:I453 A455:D455 F455:I455 A457:D457 F457:I457 A460:D460 F460:I460 A469:I469 A473:I473 A475:D475 F475:I475 A479:D479 F479:I479 A481:D481 F481:I481 A483:D483 F483:I483 A486:D486 F486:I486 A495:I495 A499:I499 A501:D501 F501:I501 A505:D505 F505:I505 A507:D507 F507:I507 A509:D509 F509:I509 A512:D512 F512:I512 A521:I521 A525:I525 A527:D527 F527:I527 A531:D531 F531:I531 A533:D533 F533:I533 A535:D535 F535:I535 A538:D538 F538:I538 A547:I547 A551:I551 A553:D553 F553:I553 A557:D557 F557:I557 A559:D559 F559:I559 A561:D561 F561:I561 A564:D564 F564:I564 A573:I573 A577:I577 A579:D579 F579:I579 A583:D583 F583:I583 A585:D585 F585:I585 A587:D587 F587:I587 A590:D590 F590:I590 A599:I599">
    <cfRule type="notContainsBlanks" dxfId="203" priority="123">
      <formula>LEN(TRIM(A5))&gt;0</formula>
    </cfRule>
  </conditionalFormatting>
  <conditionalFormatting sqref="A22:D22 F22:I22 A24:D24 F24:I24">
    <cfRule type="notContainsBlanks" dxfId="202" priority="111">
      <formula>LEN(TRIM(A22))&gt;0</formula>
    </cfRule>
  </conditionalFormatting>
  <conditionalFormatting sqref="A22:D22">
    <cfRule type="expression" dxfId="201" priority="115">
      <formula>ISNUMBER(FIND("enterprise",A18))</formula>
    </cfRule>
  </conditionalFormatting>
  <conditionalFormatting sqref="F22:I22">
    <cfRule type="expression" dxfId="200" priority="113">
      <formula>ISNUMBER(FIND("enterprise",A18))</formula>
    </cfRule>
  </conditionalFormatting>
  <conditionalFormatting sqref="A24:D24">
    <cfRule type="expression" dxfId="199" priority="114">
      <formula>ISNUMBER(FIND("enterprise",A18))</formula>
    </cfRule>
  </conditionalFormatting>
  <conditionalFormatting sqref="F24:I24">
    <cfRule type="expression" dxfId="198" priority="112">
      <formula>ISNUMBER(FIND("enterprise",A18))</formula>
    </cfRule>
  </conditionalFormatting>
  <conditionalFormatting sqref="A48:D48 F48:I48 A50:D50 F50:I50">
    <cfRule type="notContainsBlanks" dxfId="197" priority="106">
      <formula>LEN(TRIM(A48))&gt;0</formula>
    </cfRule>
  </conditionalFormatting>
  <conditionalFormatting sqref="A48:D48">
    <cfRule type="expression" dxfId="196" priority="110">
      <formula>ISNUMBER(FIND("enterprise",A44))</formula>
    </cfRule>
  </conditionalFormatting>
  <conditionalFormatting sqref="F48:I48">
    <cfRule type="expression" dxfId="195" priority="108">
      <formula>ISNUMBER(FIND("enterprise",A44))</formula>
    </cfRule>
  </conditionalFormatting>
  <conditionalFormatting sqref="A50:D50">
    <cfRule type="expression" dxfId="194" priority="109">
      <formula>ISNUMBER(FIND("enterprise",A44))</formula>
    </cfRule>
  </conditionalFormatting>
  <conditionalFormatting sqref="F50:I50">
    <cfRule type="expression" dxfId="193" priority="107">
      <formula>ISNUMBER(FIND("enterprise",A44))</formula>
    </cfRule>
  </conditionalFormatting>
  <conditionalFormatting sqref="A74:D74 F74:I74 A76:D76 F76:I76">
    <cfRule type="notContainsBlanks" dxfId="192" priority="101">
      <formula>LEN(TRIM(A74))&gt;0</formula>
    </cfRule>
  </conditionalFormatting>
  <conditionalFormatting sqref="A74:D74">
    <cfRule type="expression" dxfId="191" priority="105">
      <formula>ISNUMBER(FIND("enterprise",A70))</formula>
    </cfRule>
  </conditionalFormatting>
  <conditionalFormatting sqref="F74:I74">
    <cfRule type="expression" dxfId="190" priority="103">
      <formula>ISNUMBER(FIND("enterprise",A70))</formula>
    </cfRule>
  </conditionalFormatting>
  <conditionalFormatting sqref="A76:D76">
    <cfRule type="expression" dxfId="189" priority="104">
      <formula>ISNUMBER(FIND("enterprise",A70))</formula>
    </cfRule>
  </conditionalFormatting>
  <conditionalFormatting sqref="F76:I76">
    <cfRule type="expression" dxfId="188" priority="102">
      <formula>ISNUMBER(FIND("enterprise",A70))</formula>
    </cfRule>
  </conditionalFormatting>
  <conditionalFormatting sqref="A100:D100 F100:I100 A102:D102 F102:I102">
    <cfRule type="notContainsBlanks" dxfId="187" priority="96">
      <formula>LEN(TRIM(A100))&gt;0</formula>
    </cfRule>
  </conditionalFormatting>
  <conditionalFormatting sqref="A100:D100">
    <cfRule type="expression" dxfId="186" priority="100">
      <formula>ISNUMBER(FIND("enterprise",A96))</formula>
    </cfRule>
  </conditionalFormatting>
  <conditionalFormatting sqref="F100:I100">
    <cfRule type="expression" dxfId="185" priority="98">
      <formula>ISNUMBER(FIND("enterprise",A96))</formula>
    </cfRule>
  </conditionalFormatting>
  <conditionalFormatting sqref="A102:D102">
    <cfRule type="expression" dxfId="184" priority="99">
      <formula>ISNUMBER(FIND("enterprise",A96))</formula>
    </cfRule>
  </conditionalFormatting>
  <conditionalFormatting sqref="F102:I102">
    <cfRule type="expression" dxfId="183" priority="97">
      <formula>ISNUMBER(FIND("enterprise",A96))</formula>
    </cfRule>
  </conditionalFormatting>
  <conditionalFormatting sqref="A126:D126 F126:I126 A128:D128 F128:I128">
    <cfRule type="notContainsBlanks" dxfId="182" priority="91">
      <formula>LEN(TRIM(A126))&gt;0</formula>
    </cfRule>
  </conditionalFormatting>
  <conditionalFormatting sqref="A126:D126">
    <cfRule type="expression" dxfId="181" priority="95">
      <formula>ISNUMBER(FIND("enterprise",A122))</formula>
    </cfRule>
  </conditionalFormatting>
  <conditionalFormatting sqref="F126:I126">
    <cfRule type="expression" dxfId="180" priority="93">
      <formula>ISNUMBER(FIND("enterprise",A122))</formula>
    </cfRule>
  </conditionalFormatting>
  <conditionalFormatting sqref="A128:D128">
    <cfRule type="expression" dxfId="179" priority="94">
      <formula>ISNUMBER(FIND("enterprise",A122))</formula>
    </cfRule>
  </conditionalFormatting>
  <conditionalFormatting sqref="F128:I128">
    <cfRule type="expression" dxfId="178" priority="92">
      <formula>ISNUMBER(FIND("enterprise",A122))</formula>
    </cfRule>
  </conditionalFormatting>
  <conditionalFormatting sqref="A152:D152 F152:I152 A154:D154 F154:I154">
    <cfRule type="notContainsBlanks" dxfId="177" priority="86">
      <formula>LEN(TRIM(A152))&gt;0</formula>
    </cfRule>
  </conditionalFormatting>
  <conditionalFormatting sqref="A152:D152">
    <cfRule type="expression" dxfId="176" priority="90">
      <formula>ISNUMBER(FIND("enterprise",A148))</formula>
    </cfRule>
  </conditionalFormatting>
  <conditionalFormatting sqref="F152:I152">
    <cfRule type="expression" dxfId="175" priority="88">
      <formula>ISNUMBER(FIND("enterprise",A148))</formula>
    </cfRule>
  </conditionalFormatting>
  <conditionalFormatting sqref="A154:D154">
    <cfRule type="expression" dxfId="174" priority="89">
      <formula>ISNUMBER(FIND("enterprise",A148))</formula>
    </cfRule>
  </conditionalFormatting>
  <conditionalFormatting sqref="F154:I154">
    <cfRule type="expression" dxfId="173" priority="87">
      <formula>ISNUMBER(FIND("enterprise",A148))</formula>
    </cfRule>
  </conditionalFormatting>
  <conditionalFormatting sqref="A178:D178 F178:I178 A180:D180 F180:I180">
    <cfRule type="notContainsBlanks" dxfId="172" priority="81">
      <formula>LEN(TRIM(A178))&gt;0</formula>
    </cfRule>
  </conditionalFormatting>
  <conditionalFormatting sqref="A178:D178">
    <cfRule type="expression" dxfId="171" priority="85">
      <formula>ISNUMBER(FIND("enterprise",A174))</formula>
    </cfRule>
  </conditionalFormatting>
  <conditionalFormatting sqref="F178:I178">
    <cfRule type="expression" dxfId="170" priority="83">
      <formula>ISNUMBER(FIND("enterprise",A174))</formula>
    </cfRule>
  </conditionalFormatting>
  <conditionalFormatting sqref="A180:D180">
    <cfRule type="expression" dxfId="169" priority="84">
      <formula>ISNUMBER(FIND("enterprise",A174))</formula>
    </cfRule>
  </conditionalFormatting>
  <conditionalFormatting sqref="F180:I180">
    <cfRule type="expression" dxfId="168" priority="82">
      <formula>ISNUMBER(FIND("enterprise",A174))</formula>
    </cfRule>
  </conditionalFormatting>
  <conditionalFormatting sqref="A204:D204 F204:I204 A206:D206 F206:I206">
    <cfRule type="notContainsBlanks" dxfId="167" priority="76">
      <formula>LEN(TRIM(A204))&gt;0</formula>
    </cfRule>
  </conditionalFormatting>
  <conditionalFormatting sqref="A204:D204">
    <cfRule type="expression" dxfId="166" priority="80">
      <formula>ISNUMBER(FIND("enterprise",A200))</formula>
    </cfRule>
  </conditionalFormatting>
  <conditionalFormatting sqref="F204:I204">
    <cfRule type="expression" dxfId="165" priority="78">
      <formula>ISNUMBER(FIND("enterprise",A200))</formula>
    </cfRule>
  </conditionalFormatting>
  <conditionalFormatting sqref="A206:D206">
    <cfRule type="expression" dxfId="164" priority="79">
      <formula>ISNUMBER(FIND("enterprise",A200))</formula>
    </cfRule>
  </conditionalFormatting>
  <conditionalFormatting sqref="F206:I206">
    <cfRule type="expression" dxfId="163" priority="77">
      <formula>ISNUMBER(FIND("enterprise",A200))</formula>
    </cfRule>
  </conditionalFormatting>
  <conditionalFormatting sqref="A230:D230 F230:I230 A232:D232 F232:I232">
    <cfRule type="notContainsBlanks" dxfId="162" priority="71">
      <formula>LEN(TRIM(A230))&gt;0</formula>
    </cfRule>
  </conditionalFormatting>
  <conditionalFormatting sqref="A230:D230">
    <cfRule type="expression" dxfId="161" priority="75">
      <formula>ISNUMBER(FIND("enterprise",A226))</formula>
    </cfRule>
  </conditionalFormatting>
  <conditionalFormatting sqref="F230:I230">
    <cfRule type="expression" dxfId="160" priority="73">
      <formula>ISNUMBER(FIND("enterprise",A226))</formula>
    </cfRule>
  </conditionalFormatting>
  <conditionalFormatting sqref="A232:D232">
    <cfRule type="expression" dxfId="159" priority="74">
      <formula>ISNUMBER(FIND("enterprise",A226))</formula>
    </cfRule>
  </conditionalFormatting>
  <conditionalFormatting sqref="F232:I232">
    <cfRule type="expression" dxfId="158" priority="72">
      <formula>ISNUMBER(FIND("enterprise",A226))</formula>
    </cfRule>
  </conditionalFormatting>
  <conditionalFormatting sqref="A256:D256 F256:I256 A258:D258 F258:I258">
    <cfRule type="notContainsBlanks" dxfId="157" priority="66">
      <formula>LEN(TRIM(A256))&gt;0</formula>
    </cfRule>
  </conditionalFormatting>
  <conditionalFormatting sqref="A256:D256">
    <cfRule type="expression" dxfId="156" priority="70">
      <formula>ISNUMBER(FIND("enterprise",A252))</formula>
    </cfRule>
  </conditionalFormatting>
  <conditionalFormatting sqref="F256:I256">
    <cfRule type="expression" dxfId="155" priority="68">
      <formula>ISNUMBER(FIND("enterprise",A252))</formula>
    </cfRule>
  </conditionalFormatting>
  <conditionalFormatting sqref="A258:D258">
    <cfRule type="expression" dxfId="154" priority="69">
      <formula>ISNUMBER(FIND("enterprise",A252))</formula>
    </cfRule>
  </conditionalFormatting>
  <conditionalFormatting sqref="F258:I258">
    <cfRule type="expression" dxfId="153" priority="67">
      <formula>ISNUMBER(FIND("enterprise",A252))</formula>
    </cfRule>
  </conditionalFormatting>
  <conditionalFormatting sqref="A282:D282 F282:I282 A284:D284 F284:I284">
    <cfRule type="notContainsBlanks" dxfId="152" priority="61">
      <formula>LEN(TRIM(A282))&gt;0</formula>
    </cfRule>
  </conditionalFormatting>
  <conditionalFormatting sqref="A282:D282">
    <cfRule type="expression" dxfId="151" priority="65">
      <formula>ISNUMBER(FIND("enterprise",A278))</formula>
    </cfRule>
  </conditionalFormatting>
  <conditionalFormatting sqref="F282:I282">
    <cfRule type="expression" dxfId="150" priority="63">
      <formula>ISNUMBER(FIND("enterprise",A278))</formula>
    </cfRule>
  </conditionalFormatting>
  <conditionalFormatting sqref="A284:D284">
    <cfRule type="expression" dxfId="149" priority="64">
      <formula>ISNUMBER(FIND("enterprise",A278))</formula>
    </cfRule>
  </conditionalFormatting>
  <conditionalFormatting sqref="F284:I284">
    <cfRule type="expression" dxfId="148" priority="62">
      <formula>ISNUMBER(FIND("enterprise",A278))</formula>
    </cfRule>
  </conditionalFormatting>
  <conditionalFormatting sqref="A308:D308 F308:I308 A310:D310 F310:I310">
    <cfRule type="notContainsBlanks" dxfId="147" priority="56">
      <formula>LEN(TRIM(A308))&gt;0</formula>
    </cfRule>
  </conditionalFormatting>
  <conditionalFormatting sqref="A308:D308">
    <cfRule type="expression" dxfId="146" priority="60">
      <formula>ISNUMBER(FIND("enterprise",A304))</formula>
    </cfRule>
  </conditionalFormatting>
  <conditionalFormatting sqref="F308:I308">
    <cfRule type="expression" dxfId="145" priority="58">
      <formula>ISNUMBER(FIND("enterprise",A304))</formula>
    </cfRule>
  </conditionalFormatting>
  <conditionalFormatting sqref="A310:D310">
    <cfRule type="expression" dxfId="144" priority="59">
      <formula>ISNUMBER(FIND("enterprise",A304))</formula>
    </cfRule>
  </conditionalFormatting>
  <conditionalFormatting sqref="F310:I310">
    <cfRule type="expression" dxfId="143" priority="57">
      <formula>ISNUMBER(FIND("enterprise",A304))</formula>
    </cfRule>
  </conditionalFormatting>
  <conditionalFormatting sqref="A334:D334 F334:I334 A336:D336 F336:I336">
    <cfRule type="notContainsBlanks" dxfId="142" priority="51">
      <formula>LEN(TRIM(A334))&gt;0</formula>
    </cfRule>
  </conditionalFormatting>
  <conditionalFormatting sqref="A334:D334">
    <cfRule type="expression" dxfId="141" priority="55">
      <formula>ISNUMBER(FIND("enterprise",A330))</formula>
    </cfRule>
  </conditionalFormatting>
  <conditionalFormatting sqref="F334:I334">
    <cfRule type="expression" dxfId="140" priority="53">
      <formula>ISNUMBER(FIND("enterprise",A330))</formula>
    </cfRule>
  </conditionalFormatting>
  <conditionalFormatting sqref="A336:D336">
    <cfRule type="expression" dxfId="139" priority="54">
      <formula>ISNUMBER(FIND("enterprise",A330))</formula>
    </cfRule>
  </conditionalFormatting>
  <conditionalFormatting sqref="F336:I336">
    <cfRule type="expression" dxfId="138" priority="52">
      <formula>ISNUMBER(FIND("enterprise",A330))</formula>
    </cfRule>
  </conditionalFormatting>
  <conditionalFormatting sqref="A360:D360 F360:I360 A362:D362 F362:I362">
    <cfRule type="notContainsBlanks" dxfId="137" priority="46">
      <formula>LEN(TRIM(A360))&gt;0</formula>
    </cfRule>
  </conditionalFormatting>
  <conditionalFormatting sqref="A360:D360">
    <cfRule type="expression" dxfId="136" priority="50">
      <formula>ISNUMBER(FIND("enterprise",A356))</formula>
    </cfRule>
  </conditionalFormatting>
  <conditionalFormatting sqref="F360:I360">
    <cfRule type="expression" dxfId="135" priority="48">
      <formula>ISNUMBER(FIND("enterprise",A356))</formula>
    </cfRule>
  </conditionalFormatting>
  <conditionalFormatting sqref="A362:D362">
    <cfRule type="expression" dxfId="134" priority="49">
      <formula>ISNUMBER(FIND("enterprise",A356))</formula>
    </cfRule>
  </conditionalFormatting>
  <conditionalFormatting sqref="F362:I362">
    <cfRule type="expression" dxfId="133" priority="47">
      <formula>ISNUMBER(FIND("enterprise",A356))</formula>
    </cfRule>
  </conditionalFormatting>
  <conditionalFormatting sqref="A386:D386 F386:I386 A388:D388 F388:I388">
    <cfRule type="notContainsBlanks" dxfId="132" priority="41">
      <formula>LEN(TRIM(A386))&gt;0</formula>
    </cfRule>
  </conditionalFormatting>
  <conditionalFormatting sqref="A386:D386">
    <cfRule type="expression" dxfId="131" priority="45">
      <formula>ISNUMBER(FIND("enterprise",A382))</formula>
    </cfRule>
  </conditionalFormatting>
  <conditionalFormatting sqref="F386:I386">
    <cfRule type="expression" dxfId="130" priority="43">
      <formula>ISNUMBER(FIND("enterprise",A382))</formula>
    </cfRule>
  </conditionalFormatting>
  <conditionalFormatting sqref="A388:D388">
    <cfRule type="expression" dxfId="129" priority="44">
      <formula>ISNUMBER(FIND("enterprise",A382))</formula>
    </cfRule>
  </conditionalFormatting>
  <conditionalFormatting sqref="F388:I388">
    <cfRule type="expression" dxfId="128" priority="42">
      <formula>ISNUMBER(FIND("enterprise",A382))</formula>
    </cfRule>
  </conditionalFormatting>
  <conditionalFormatting sqref="A412:D412 F412:I412 A414:D414 F414:I414">
    <cfRule type="notContainsBlanks" dxfId="127" priority="36">
      <formula>LEN(TRIM(A412))&gt;0</formula>
    </cfRule>
  </conditionalFormatting>
  <conditionalFormatting sqref="A412:D412">
    <cfRule type="expression" dxfId="126" priority="40">
      <formula>ISNUMBER(FIND("enterprise",A408))</formula>
    </cfRule>
  </conditionalFormatting>
  <conditionalFormatting sqref="F412:I412">
    <cfRule type="expression" dxfId="125" priority="38">
      <formula>ISNUMBER(FIND("enterprise",A408))</formula>
    </cfRule>
  </conditionalFormatting>
  <conditionalFormatting sqref="A414:D414">
    <cfRule type="expression" dxfId="124" priority="39">
      <formula>ISNUMBER(FIND("enterprise",A408))</formula>
    </cfRule>
  </conditionalFormatting>
  <conditionalFormatting sqref="F414:I414">
    <cfRule type="expression" dxfId="123" priority="37">
      <formula>ISNUMBER(FIND("enterprise",A408))</formula>
    </cfRule>
  </conditionalFormatting>
  <conditionalFormatting sqref="A438:D438 F438:I438 A440:D440 F440:I440">
    <cfRule type="notContainsBlanks" dxfId="122" priority="31">
      <formula>LEN(TRIM(A438))&gt;0</formula>
    </cfRule>
  </conditionalFormatting>
  <conditionalFormatting sqref="A438:D438">
    <cfRule type="expression" dxfId="121" priority="35">
      <formula>ISNUMBER(FIND("enterprise",A434))</formula>
    </cfRule>
  </conditionalFormatting>
  <conditionalFormatting sqref="F438:I438">
    <cfRule type="expression" dxfId="120" priority="33">
      <formula>ISNUMBER(FIND("enterprise",A434))</formula>
    </cfRule>
  </conditionalFormatting>
  <conditionalFormatting sqref="A440:D440">
    <cfRule type="expression" dxfId="119" priority="34">
      <formula>ISNUMBER(FIND("enterprise",A434))</formula>
    </cfRule>
  </conditionalFormatting>
  <conditionalFormatting sqref="F440:I440">
    <cfRule type="expression" dxfId="118" priority="32">
      <formula>ISNUMBER(FIND("enterprise",A434))</formula>
    </cfRule>
  </conditionalFormatting>
  <conditionalFormatting sqref="A464:D464 F464:I464 A466:D466 F466:I466">
    <cfRule type="notContainsBlanks" dxfId="117" priority="26">
      <formula>LEN(TRIM(A464))&gt;0</formula>
    </cfRule>
  </conditionalFormatting>
  <conditionalFormatting sqref="A464:D464">
    <cfRule type="expression" dxfId="116" priority="30">
      <formula>ISNUMBER(FIND("enterprise",A460))</formula>
    </cfRule>
  </conditionalFormatting>
  <conditionalFormatting sqref="F464:I464">
    <cfRule type="expression" dxfId="115" priority="28">
      <formula>ISNUMBER(FIND("enterprise",A460))</formula>
    </cfRule>
  </conditionalFormatting>
  <conditionalFormatting sqref="A466:D466">
    <cfRule type="expression" dxfId="114" priority="29">
      <formula>ISNUMBER(FIND("enterprise",A460))</formula>
    </cfRule>
  </conditionalFormatting>
  <conditionalFormatting sqref="F466:I466">
    <cfRule type="expression" dxfId="113" priority="27">
      <formula>ISNUMBER(FIND("enterprise",A460))</formula>
    </cfRule>
  </conditionalFormatting>
  <conditionalFormatting sqref="A490:D490 F490:I490 A492:D492 F492:I492">
    <cfRule type="notContainsBlanks" dxfId="112" priority="21">
      <formula>LEN(TRIM(A490))&gt;0</formula>
    </cfRule>
  </conditionalFormatting>
  <conditionalFormatting sqref="A490:D490">
    <cfRule type="expression" dxfId="111" priority="25">
      <formula>ISNUMBER(FIND("enterprise",A486))</formula>
    </cfRule>
  </conditionalFormatting>
  <conditionalFormatting sqref="F490:I490">
    <cfRule type="expression" dxfId="110" priority="23">
      <formula>ISNUMBER(FIND("enterprise",A486))</formula>
    </cfRule>
  </conditionalFormatting>
  <conditionalFormatting sqref="A492:D492">
    <cfRule type="expression" dxfId="109" priority="24">
      <formula>ISNUMBER(FIND("enterprise",A486))</formula>
    </cfRule>
  </conditionalFormatting>
  <conditionalFormatting sqref="F492:I492">
    <cfRule type="expression" dxfId="108" priority="22">
      <formula>ISNUMBER(FIND("enterprise",A486))</formula>
    </cfRule>
  </conditionalFormatting>
  <conditionalFormatting sqref="A516:D516 F516:I516 A518:D518 F518:I518">
    <cfRule type="notContainsBlanks" dxfId="107" priority="16">
      <formula>LEN(TRIM(A516))&gt;0</formula>
    </cfRule>
  </conditionalFormatting>
  <conditionalFormatting sqref="A516:D516">
    <cfRule type="expression" dxfId="106" priority="20">
      <formula>ISNUMBER(FIND("enterprise",A512))</formula>
    </cfRule>
  </conditionalFormatting>
  <conditionalFormatting sqref="F516:I516">
    <cfRule type="expression" dxfId="105" priority="18">
      <formula>ISNUMBER(FIND("enterprise",A512))</formula>
    </cfRule>
  </conditionalFormatting>
  <conditionalFormatting sqref="A518:D518">
    <cfRule type="expression" dxfId="104" priority="19">
      <formula>ISNUMBER(FIND("enterprise",A512))</formula>
    </cfRule>
  </conditionalFormatting>
  <conditionalFormatting sqref="F518:I518">
    <cfRule type="expression" dxfId="103" priority="17">
      <formula>ISNUMBER(FIND("enterprise",A512))</formula>
    </cfRule>
  </conditionalFormatting>
  <conditionalFormatting sqref="A542:D542 F542:I542 A544:D544 F544:I544">
    <cfRule type="notContainsBlanks" dxfId="102" priority="11">
      <formula>LEN(TRIM(A542))&gt;0</formula>
    </cfRule>
  </conditionalFormatting>
  <conditionalFormatting sqref="A542:D542">
    <cfRule type="expression" dxfId="101" priority="15">
      <formula>ISNUMBER(FIND("enterprise",A538))</formula>
    </cfRule>
  </conditionalFormatting>
  <conditionalFormatting sqref="F542:I542">
    <cfRule type="expression" dxfId="100" priority="13">
      <formula>ISNUMBER(FIND("enterprise",A538))</formula>
    </cfRule>
  </conditionalFormatting>
  <conditionalFormatting sqref="A544:D544">
    <cfRule type="expression" dxfId="99" priority="14">
      <formula>ISNUMBER(FIND("enterprise",A538))</formula>
    </cfRule>
  </conditionalFormatting>
  <conditionalFormatting sqref="F544:I544">
    <cfRule type="expression" dxfId="98" priority="12">
      <formula>ISNUMBER(FIND("enterprise",A538))</formula>
    </cfRule>
  </conditionalFormatting>
  <conditionalFormatting sqref="A568:D568 F568:I568 A570:D570 F570:I570">
    <cfRule type="notContainsBlanks" dxfId="97" priority="6">
      <formula>LEN(TRIM(A568))&gt;0</formula>
    </cfRule>
  </conditionalFormatting>
  <conditionalFormatting sqref="A568:D568">
    <cfRule type="expression" dxfId="96" priority="10">
      <formula>ISNUMBER(FIND("enterprise",A564))</formula>
    </cfRule>
  </conditionalFormatting>
  <conditionalFormatting sqref="F568:I568">
    <cfRule type="expression" dxfId="95" priority="8">
      <formula>ISNUMBER(FIND("enterprise",A564))</formula>
    </cfRule>
  </conditionalFormatting>
  <conditionalFormatting sqref="A570:D570">
    <cfRule type="expression" dxfId="94" priority="9">
      <formula>ISNUMBER(FIND("enterprise",A564))</formula>
    </cfRule>
  </conditionalFormatting>
  <conditionalFormatting sqref="F570:I570">
    <cfRule type="expression" dxfId="93" priority="7">
      <formula>ISNUMBER(FIND("enterprise",A564))</formula>
    </cfRule>
  </conditionalFormatting>
  <conditionalFormatting sqref="A594:D594 F594:I594 A596:D596 F596:I596">
    <cfRule type="notContainsBlanks" dxfId="92" priority="1">
      <formula>LEN(TRIM(A594))&gt;0</formula>
    </cfRule>
  </conditionalFormatting>
  <conditionalFormatting sqref="A594:D594">
    <cfRule type="expression" dxfId="91" priority="5">
      <formula>ISNUMBER(FIND("enterprise",A590))</formula>
    </cfRule>
  </conditionalFormatting>
  <conditionalFormatting sqref="F594:I594">
    <cfRule type="expression" dxfId="90" priority="3">
      <formula>ISNUMBER(FIND("enterprise",A590))</formula>
    </cfRule>
  </conditionalFormatting>
  <conditionalFormatting sqref="A596:D596">
    <cfRule type="expression" dxfId="89" priority="4">
      <formula>ISNUMBER(FIND("enterprise",A590))</formula>
    </cfRule>
  </conditionalFormatting>
  <conditionalFormatting sqref="F596:I596">
    <cfRule type="expression" dxfId="88" priority="2">
      <formula>ISNUMBER(FIND("enterprise",A590))</formula>
    </cfRule>
  </conditionalFormatting>
  <dataValidations count="9">
    <dataValidation type="textLength" operator="lessThanOrEqual" allowBlank="1" showInputMessage="1" showErrorMessage="1" errorTitle="Character limit!" error="Please see character limit in the right up corner." sqref="A27:I27 A261:I261 A53:I53 A79:I79 A105:I105 A131:I131 A157:I157 A183:I183 A209:I209 A235:I235 A287:I287 A313:I313 A339:I339 A365:I365 A391:I391 A417:I417 A443:I443 A469:I469 A495:I495 A521:I521 A547:I547 A573:I573 A599:I599">
      <formula1>1000</formula1>
    </dataValidation>
    <dataValidation type="textLength" operator="lessThanOrEqual" allowBlank="1" showInputMessage="1" showErrorMessage="1" errorTitle="Character limit!" error="Please type no more than 10 characters." sqref="A7:D7 A241:D241 A33:D33 A59:D59 A85:D85 A111:D111 A137:D137 A163:D163 A189:D189 A215:D215 A267:D267 A293:D293 A319:D319 A345:D345 A371:D371 A397:D397 A423:D423 A449:D449 A475:D475 A501:D501 A527:D527 A553:D553 A579:D579">
      <formula1>10</formula1>
    </dataValidation>
    <dataValidation type="list" allowBlank="1" showInputMessage="1" showErrorMessage="1" errorTitle="Roll down" error="Please choose from the drop down menu." sqref="A11:D11 A245:D245 A37:D37 A63:D63 A89:D89 A115:D115 A141:D141 A167:D167 A193:D193 A219:D219 A271:D271 A297:D297 A323:D323 A349:D349 A375:D375 A401:D401 A427:D427 A453:D453 A479:D479 A505:D505 A531:D531 A557:D557 A583:D583">
      <formula1>States</formula1>
    </dataValidation>
    <dataValidation allowBlank="1" errorTitle="County" error="Please choose from the drop down menu." promptTitle="County" prompt="Please choose the county where your organization is registered." sqref="E11:E15 E245:E249 E37:E41 E63:E67 E89:E93 E115:E119 E141:E145 E167:E171 E193:E197 E219:E223 E271:E275 E297:E301 E323:E327 E349:E353 E375:E379 E401:E405 E427:E431 E453:E457 E479:E483 E505:E509 E531:E535 E557:E561 E583:E587 E22:E24 E48:E50 E568:E570 E74:E76 E100:E102 E126:E128 E152:E154 E178:E180 E204:E206 E230:E232 E256:E258 E282:E284 E308:E310 E334:E336 E360:E362 E386:E388 E412:E414 E438:E440 E464:E466 E490:E492 E516:E518 E542:E544 E594:E596"/>
    <dataValidation type="textLength" operator="lessThanOrEqual" allowBlank="1" showInputMessage="1" showErrorMessage="1" errorTitle="Character limit!" error="Please type no more than 150 characters." sqref="G7 G241 G33 G59 G85 G111 G137 G163 G189 G215 G267 G293 G319 G345 G371 G397 G423 G449 G475 G501 G527 G553 G579">
      <formula1>150</formula1>
    </dataValidation>
    <dataValidation type="list" allowBlank="1" errorTitle="Roll down" error="Please choose from the drop down menu." sqref="F11:I11 F245:I245 F37:I37 F63:I63 F89:I89 F115:I115 F141:I141 F167:I167 F193:I193 F219:I219 F271:I271 F297:I297 F323:I323 F349:I349 F375:I375 F401:I401 F427:I427 F453:I453 F479:I479 F505:I505 F531:I531 F557:I557 F583:I583">
      <formula1>INDIRECT(A11)</formula1>
    </dataValidation>
    <dataValidation type="list" allowBlank="1" showInputMessage="1" showErrorMessage="1" sqref="A564:D564 A226:D226 A18:D18 A44:D44 A70:D70 A96:D96 A122:D122 A148:D148 A174:D174 A200:D200 A252:D252 A278:D278 A304:D304 A330:D330 A356:D356 A382:D382 A408:D408 A434:D434 A460:D460 A486:D486 A512:D512 A538:D538 A590:D590">
      <formula1>Type</formula1>
    </dataValidation>
    <dataValidation type="list" allowBlank="1" showInputMessage="1" showErrorMessage="1" sqref="F564:I564 F226:I226 F18:I18 F44:I44 F70:I70 F96:I96 F122:I122 F148:I148 F174:I174 F200:I200 F252:I252 F278:I278 F304:I304 F330:I330 F356:I356 F382:I382 F408:I408 F434:I434 F460:I460 F486:I486 F512:I512 F538:I538 F590:I590">
      <formula1>INDIRECT(IF(A11="Hungary","HUN", IF(A11="Slovakia", "SLK", "")))</formula1>
    </dataValidation>
    <dataValidation type="list" operator="lessThanOrEqual" allowBlank="1" showInputMessage="1" showErrorMessage="1" error="Please roll!" sqref="F7 F241 F33 F59 F85 F111 F137 F163 F189 F215 F267 F293 F319 F345 F371 F397 F423 F449 F475 F501 F527 F553 F579">
      <formula1>PreNL</formula1>
    </dataValidation>
  </dataValidations>
  <pageMargins left="0.70866141732283472" right="0.70866141732283472" top="0.74803149606299213" bottom="0.74803149606299213" header="0.31496062992125984" footer="0.31496062992125984"/>
  <pageSetup paperSize="9" fitToHeight="0"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5"/>
  <sheetViews>
    <sheetView showGridLines="0" zoomScale="115" zoomScaleNormal="115" workbookViewId="0">
      <selection activeCell="A5" sqref="A5:I5"/>
    </sheetView>
  </sheetViews>
  <sheetFormatPr defaultRowHeight="12.75" x14ac:dyDescent="0.2"/>
  <cols>
    <col min="1" max="4" width="10.7109375" style="124" customWidth="1"/>
    <col min="5" max="5" width="1.7109375" style="124" customWidth="1"/>
    <col min="6" max="8" width="10.7109375" style="124" customWidth="1"/>
    <col min="9" max="9" width="10.7109375" style="30" customWidth="1"/>
    <col min="10" max="10" width="1.7109375" style="124" customWidth="1"/>
    <col min="11" max="11" width="35.7109375" style="124" customWidth="1"/>
    <col min="12" max="16384" width="9.140625" style="124"/>
  </cols>
  <sheetData>
    <row r="1" spans="1:11" s="179" customFormat="1" ht="27" customHeight="1" thickBot="1" x14ac:dyDescent="0.25">
      <c r="A1" s="55" t="s">
        <v>173</v>
      </c>
      <c r="B1" s="55"/>
      <c r="C1" s="55"/>
      <c r="D1" s="55"/>
      <c r="E1" s="55"/>
      <c r="F1" s="55"/>
      <c r="G1" s="55"/>
      <c r="H1" s="55"/>
      <c r="I1" s="55"/>
      <c r="K1" s="203" t="s">
        <v>338</v>
      </c>
    </row>
    <row r="2" spans="1:11" ht="8.1" customHeight="1" thickBot="1" x14ac:dyDescent="0.25">
      <c r="A2" s="20"/>
      <c r="B2" s="20"/>
      <c r="C2" s="20"/>
      <c r="D2" s="20"/>
      <c r="E2" s="20"/>
      <c r="F2" s="20"/>
      <c r="G2" s="20"/>
      <c r="H2" s="20"/>
      <c r="I2" s="20"/>
    </row>
    <row r="3" spans="1:11" ht="20.100000000000001" customHeight="1" thickBot="1" x14ac:dyDescent="0.25">
      <c r="A3" s="21" t="s">
        <v>174</v>
      </c>
      <c r="B3" s="22"/>
      <c r="C3" s="22"/>
      <c r="D3" s="22"/>
      <c r="E3" s="22"/>
      <c r="F3" s="22"/>
      <c r="G3" s="22"/>
      <c r="H3" s="359"/>
      <c r="I3" s="350"/>
      <c r="K3" s="358" t="s">
        <v>381</v>
      </c>
    </row>
    <row r="4" spans="1:11" ht="20.100000000000001" customHeight="1" thickBot="1" x14ac:dyDescent="0.25">
      <c r="A4" s="78" t="s">
        <v>122</v>
      </c>
      <c r="B4" s="79"/>
      <c r="C4" s="79"/>
      <c r="D4" s="79"/>
      <c r="E4" s="79"/>
      <c r="F4" s="79"/>
      <c r="G4" s="79"/>
      <c r="H4" s="79"/>
      <c r="I4" s="225" t="str">
        <f>CONCATENATE(LEN(A5),"/","100")</f>
        <v>0/100</v>
      </c>
      <c r="K4" s="358"/>
    </row>
    <row r="5" spans="1:11" ht="20.100000000000001" customHeight="1" thickBot="1" x14ac:dyDescent="0.25">
      <c r="A5" s="330"/>
      <c r="B5" s="330"/>
      <c r="C5" s="330"/>
      <c r="D5" s="330"/>
      <c r="E5" s="330"/>
      <c r="F5" s="330"/>
      <c r="G5" s="330"/>
      <c r="H5" s="330"/>
      <c r="I5" s="330"/>
      <c r="K5" s="358"/>
    </row>
    <row r="6" spans="1:11" ht="20.100000000000001" customHeight="1" thickBot="1" x14ac:dyDescent="0.25">
      <c r="A6" s="81" t="s">
        <v>24</v>
      </c>
      <c r="B6" s="82"/>
      <c r="C6" s="82"/>
      <c r="D6" s="84"/>
      <c r="F6" s="81" t="s">
        <v>114</v>
      </c>
      <c r="G6" s="82"/>
      <c r="H6" s="82"/>
      <c r="I6" s="226"/>
      <c r="K6" s="358"/>
    </row>
    <row r="7" spans="1:11" ht="20.100000000000001" customHeight="1" thickBot="1" x14ac:dyDescent="0.25">
      <c r="A7" s="345"/>
      <c r="B7" s="345"/>
      <c r="C7" s="345"/>
      <c r="D7" s="345"/>
      <c r="F7" s="86"/>
      <c r="G7" s="330"/>
      <c r="H7" s="330"/>
      <c r="I7" s="330"/>
      <c r="K7" s="358"/>
    </row>
    <row r="8" spans="1:11" ht="8.1" customHeight="1" thickBot="1" x14ac:dyDescent="0.25">
      <c r="A8" s="20"/>
      <c r="B8" s="20"/>
      <c r="C8" s="20"/>
      <c r="D8" s="20"/>
      <c r="E8" s="20"/>
      <c r="F8" s="20"/>
      <c r="G8" s="20"/>
      <c r="H8" s="20"/>
      <c r="I8" s="20"/>
    </row>
    <row r="9" spans="1:11" ht="20.100000000000001" customHeight="1" thickBot="1" x14ac:dyDescent="0.25">
      <c r="A9" s="78" t="s">
        <v>377</v>
      </c>
      <c r="B9" s="79"/>
      <c r="C9" s="79"/>
      <c r="D9" s="79"/>
      <c r="E9" s="79"/>
      <c r="F9" s="79"/>
      <c r="G9" s="79"/>
      <c r="H9" s="79"/>
      <c r="I9" s="225"/>
      <c r="K9" s="358" t="s">
        <v>378</v>
      </c>
    </row>
    <row r="10" spans="1:11" s="26" customFormat="1" ht="15" customHeight="1" thickBot="1" x14ac:dyDescent="0.25">
      <c r="A10" s="121" t="s">
        <v>379</v>
      </c>
      <c r="B10" s="122"/>
      <c r="C10" s="122"/>
      <c r="D10" s="123"/>
      <c r="F10" s="121" t="s">
        <v>380</v>
      </c>
      <c r="G10" s="122"/>
      <c r="H10" s="122"/>
      <c r="I10" s="123"/>
      <c r="K10" s="358"/>
    </row>
    <row r="11" spans="1:11" ht="20.100000000000001" customHeight="1" thickBot="1" x14ac:dyDescent="0.25">
      <c r="A11" s="353"/>
      <c r="B11" s="353"/>
      <c r="C11" s="353"/>
      <c r="D11" s="353"/>
      <c r="F11" s="354"/>
      <c r="G11" s="354"/>
      <c r="H11" s="354"/>
      <c r="I11" s="354"/>
      <c r="K11" s="358"/>
    </row>
    <row r="12" spans="1:11" ht="15" customHeight="1" thickBot="1" x14ac:dyDescent="0.25">
      <c r="A12" s="121" t="s">
        <v>383</v>
      </c>
      <c r="B12" s="122"/>
      <c r="C12" s="122"/>
      <c r="D12" s="123"/>
      <c r="F12" s="121" t="s">
        <v>384</v>
      </c>
      <c r="G12" s="122"/>
      <c r="H12" s="122"/>
      <c r="I12" s="123"/>
      <c r="K12" s="358"/>
    </row>
    <row r="13" spans="1:11" ht="20.100000000000001" customHeight="1" thickBot="1" x14ac:dyDescent="0.25">
      <c r="A13" s="352"/>
      <c r="B13" s="352"/>
      <c r="C13" s="352"/>
      <c r="D13" s="352"/>
      <c r="F13" s="352"/>
      <c r="G13" s="352"/>
      <c r="H13" s="352"/>
      <c r="I13" s="352"/>
      <c r="K13" s="358"/>
    </row>
    <row r="14" spans="1:11" ht="8.1" customHeight="1" x14ac:dyDescent="0.2">
      <c r="A14" s="20"/>
      <c r="B14" s="20"/>
      <c r="C14" s="20"/>
      <c r="D14" s="20"/>
      <c r="E14" s="20"/>
      <c r="F14" s="20"/>
      <c r="G14" s="20"/>
      <c r="H14" s="20"/>
      <c r="I14" s="20"/>
    </row>
    <row r="15" spans="1:11" ht="20.100000000000001" customHeight="1" thickBot="1" x14ac:dyDescent="0.25">
      <c r="A15" s="78" t="s">
        <v>150</v>
      </c>
      <c r="B15" s="79"/>
      <c r="C15" s="79"/>
      <c r="D15" s="79"/>
      <c r="E15" s="79"/>
      <c r="F15" s="79"/>
      <c r="G15" s="79"/>
      <c r="H15" s="79"/>
      <c r="I15" s="225"/>
      <c r="K15" s="30"/>
    </row>
    <row r="16" spans="1:11" s="26" customFormat="1" ht="15" customHeight="1" x14ac:dyDescent="0.2">
      <c r="A16" s="121" t="s">
        <v>0</v>
      </c>
      <c r="B16" s="122"/>
      <c r="C16" s="122"/>
      <c r="D16" s="123"/>
      <c r="F16" s="121" t="s">
        <v>2</v>
      </c>
      <c r="G16" s="122"/>
      <c r="H16" s="122"/>
      <c r="I16" s="123"/>
      <c r="K16" s="286" t="s">
        <v>343</v>
      </c>
    </row>
    <row r="17" spans="1:11" ht="20.100000000000001" customHeight="1" x14ac:dyDescent="0.2">
      <c r="A17" s="331"/>
      <c r="B17" s="331"/>
      <c r="C17" s="331"/>
      <c r="D17" s="331"/>
      <c r="F17" s="331"/>
      <c r="G17" s="331"/>
      <c r="H17" s="331"/>
      <c r="I17" s="331"/>
      <c r="K17" s="287"/>
    </row>
    <row r="18" spans="1:11" ht="15" customHeight="1" x14ac:dyDescent="0.2">
      <c r="A18" s="121" t="s">
        <v>3</v>
      </c>
      <c r="B18" s="122"/>
      <c r="C18" s="122"/>
      <c r="D18" s="123"/>
      <c r="F18" s="121" t="s">
        <v>1</v>
      </c>
      <c r="G18" s="122"/>
      <c r="H18" s="122"/>
      <c r="I18" s="123"/>
      <c r="K18" s="287"/>
    </row>
    <row r="19" spans="1:11" ht="20.100000000000001" customHeight="1" x14ac:dyDescent="0.2">
      <c r="A19" s="330"/>
      <c r="B19" s="330"/>
      <c r="C19" s="330"/>
      <c r="D19" s="330"/>
      <c r="F19" s="330"/>
      <c r="G19" s="330"/>
      <c r="H19" s="330"/>
      <c r="I19" s="330"/>
      <c r="K19" s="287"/>
    </row>
    <row r="20" spans="1:11" ht="15" customHeight="1" thickBot="1" x14ac:dyDescent="0.25">
      <c r="A20" s="121" t="s">
        <v>113</v>
      </c>
      <c r="B20" s="122"/>
      <c r="C20" s="122"/>
      <c r="D20" s="123"/>
      <c r="F20" s="27" t="s">
        <v>137</v>
      </c>
      <c r="G20" s="28"/>
      <c r="H20" s="28"/>
      <c r="I20" s="29"/>
      <c r="K20" s="288"/>
    </row>
    <row r="21" spans="1:11" ht="20.100000000000001" customHeight="1" x14ac:dyDescent="0.2">
      <c r="A21" s="330"/>
      <c r="B21" s="330"/>
      <c r="C21" s="330"/>
      <c r="D21" s="330"/>
      <c r="F21" s="335"/>
      <c r="G21" s="330"/>
      <c r="H21" s="330"/>
      <c r="I21" s="330"/>
    </row>
    <row r="22" spans="1:11" ht="8.1" customHeight="1" x14ac:dyDescent="0.2"/>
    <row r="23" spans="1:11" s="120" customFormat="1" ht="20.100000000000001" customHeight="1" thickBot="1" x14ac:dyDescent="0.25">
      <c r="A23" s="78" t="s">
        <v>136</v>
      </c>
      <c r="B23" s="79"/>
      <c r="C23" s="79"/>
      <c r="D23" s="79"/>
      <c r="E23" s="79"/>
      <c r="F23" s="79"/>
      <c r="G23" s="79"/>
      <c r="H23" s="79">
        <f>LEN(A24)</f>
        <v>0</v>
      </c>
      <c r="I23" s="225" t="s">
        <v>52</v>
      </c>
      <c r="K23" s="124"/>
    </row>
    <row r="24" spans="1:11" s="31" customFormat="1" ht="129.94999999999999" customHeight="1" thickBot="1" x14ac:dyDescent="0.25">
      <c r="A24" s="329"/>
      <c r="B24" s="329"/>
      <c r="C24" s="329"/>
      <c r="D24" s="329"/>
      <c r="E24" s="329"/>
      <c r="F24" s="329"/>
      <c r="G24" s="329"/>
      <c r="H24" s="329"/>
      <c r="I24" s="329"/>
      <c r="K24" s="224" t="s">
        <v>339</v>
      </c>
    </row>
    <row r="25" spans="1:11" ht="8.1" customHeight="1" x14ac:dyDescent="0.2">
      <c r="A25" s="20"/>
      <c r="B25" s="20"/>
      <c r="C25" s="20"/>
      <c r="D25" s="20"/>
      <c r="E25" s="20"/>
      <c r="F25" s="20"/>
      <c r="G25" s="20"/>
      <c r="H25" s="20"/>
      <c r="I25" s="20"/>
    </row>
    <row r="26" spans="1:11" ht="20.100000000000001" customHeight="1" x14ac:dyDescent="0.2">
      <c r="A26" s="21" t="s">
        <v>215</v>
      </c>
      <c r="B26" s="22"/>
      <c r="C26" s="22"/>
      <c r="D26" s="22"/>
      <c r="E26" s="22"/>
      <c r="F26" s="22"/>
      <c r="G26" s="22"/>
      <c r="H26" s="359"/>
      <c r="I26" s="350"/>
    </row>
    <row r="27" spans="1:11" ht="20.100000000000001" customHeight="1" x14ac:dyDescent="0.2">
      <c r="A27" s="78" t="s">
        <v>122</v>
      </c>
      <c r="B27" s="79"/>
      <c r="C27" s="79"/>
      <c r="D27" s="79"/>
      <c r="E27" s="79"/>
      <c r="F27" s="79"/>
      <c r="G27" s="79"/>
      <c r="H27" s="79"/>
      <c r="I27" s="225" t="str">
        <f>CONCATENATE(LEN(A28),"/","100")</f>
        <v>0/100</v>
      </c>
    </row>
    <row r="28" spans="1:11" ht="20.100000000000001" customHeight="1" x14ac:dyDescent="0.2">
      <c r="A28" s="330"/>
      <c r="B28" s="330"/>
      <c r="C28" s="330"/>
      <c r="D28" s="330"/>
      <c r="E28" s="330"/>
      <c r="F28" s="330"/>
      <c r="G28" s="330"/>
      <c r="H28" s="330"/>
      <c r="I28" s="330"/>
    </row>
    <row r="29" spans="1:11" ht="20.100000000000001" customHeight="1" x14ac:dyDescent="0.2">
      <c r="A29" s="81" t="s">
        <v>24</v>
      </c>
      <c r="B29" s="82"/>
      <c r="C29" s="82"/>
      <c r="D29" s="84"/>
      <c r="F29" s="81" t="s">
        <v>114</v>
      </c>
      <c r="G29" s="82"/>
      <c r="H29" s="82"/>
      <c r="I29" s="226"/>
    </row>
    <row r="30" spans="1:11" ht="20.100000000000001" customHeight="1" x14ac:dyDescent="0.2">
      <c r="A30" s="345"/>
      <c r="B30" s="345"/>
      <c r="C30" s="345"/>
      <c r="D30" s="345"/>
      <c r="F30" s="86"/>
      <c r="G30" s="330"/>
      <c r="H30" s="330"/>
      <c r="I30" s="330"/>
    </row>
    <row r="31" spans="1:11" ht="8.1" customHeight="1" x14ac:dyDescent="0.2">
      <c r="A31" s="20"/>
      <c r="B31" s="20"/>
      <c r="C31" s="20"/>
      <c r="D31" s="20"/>
      <c r="E31" s="20"/>
      <c r="F31" s="20"/>
      <c r="G31" s="20"/>
      <c r="H31" s="20"/>
      <c r="I31" s="20"/>
    </row>
    <row r="32" spans="1:11" ht="20.100000000000001" customHeight="1" x14ac:dyDescent="0.2">
      <c r="A32" s="78" t="s">
        <v>377</v>
      </c>
      <c r="B32" s="79"/>
      <c r="C32" s="79"/>
      <c r="D32" s="79"/>
      <c r="E32" s="79"/>
      <c r="F32" s="79"/>
      <c r="G32" s="79"/>
      <c r="H32" s="79"/>
      <c r="I32" s="225"/>
    </row>
    <row r="33" spans="1:11" s="26" customFormat="1" ht="15" customHeight="1" x14ac:dyDescent="0.2">
      <c r="A33" s="121" t="s">
        <v>379</v>
      </c>
      <c r="B33" s="122"/>
      <c r="C33" s="122"/>
      <c r="D33" s="123"/>
      <c r="F33" s="121" t="s">
        <v>380</v>
      </c>
      <c r="G33" s="122"/>
      <c r="H33" s="122"/>
      <c r="I33" s="123"/>
      <c r="K33" s="124"/>
    </row>
    <row r="34" spans="1:11" ht="20.100000000000001" customHeight="1" x14ac:dyDescent="0.2">
      <c r="A34" s="353"/>
      <c r="B34" s="353"/>
      <c r="C34" s="353"/>
      <c r="D34" s="353"/>
      <c r="F34" s="354"/>
      <c r="G34" s="354"/>
      <c r="H34" s="354"/>
      <c r="I34" s="354"/>
    </row>
    <row r="35" spans="1:11" ht="15" customHeight="1" x14ac:dyDescent="0.2">
      <c r="A35" s="121" t="s">
        <v>383</v>
      </c>
      <c r="B35" s="122"/>
      <c r="C35" s="122"/>
      <c r="D35" s="123"/>
      <c r="F35" s="121" t="s">
        <v>384</v>
      </c>
      <c r="G35" s="122"/>
      <c r="H35" s="122"/>
      <c r="I35" s="123"/>
    </row>
    <row r="36" spans="1:11" ht="20.100000000000001" customHeight="1" x14ac:dyDescent="0.2">
      <c r="A36" s="352"/>
      <c r="B36" s="352"/>
      <c r="C36" s="352"/>
      <c r="D36" s="352"/>
      <c r="F36" s="352"/>
      <c r="G36" s="352"/>
      <c r="H36" s="352"/>
      <c r="I36" s="352"/>
    </row>
    <row r="37" spans="1:11" ht="8.1" customHeight="1" x14ac:dyDescent="0.2">
      <c r="A37" s="20"/>
      <c r="B37" s="20"/>
      <c r="C37" s="20"/>
      <c r="D37" s="20"/>
      <c r="E37" s="20"/>
      <c r="F37" s="20"/>
      <c r="G37" s="20"/>
      <c r="H37" s="20"/>
      <c r="I37" s="20"/>
    </row>
    <row r="38" spans="1:11" ht="20.100000000000001" customHeight="1" x14ac:dyDescent="0.2">
      <c r="A38" s="78" t="s">
        <v>150</v>
      </c>
      <c r="B38" s="79"/>
      <c r="C38" s="79"/>
      <c r="D38" s="79"/>
      <c r="E38" s="79"/>
      <c r="F38" s="79"/>
      <c r="G38" s="79"/>
      <c r="H38" s="79"/>
      <c r="I38" s="225"/>
      <c r="K38" s="30"/>
    </row>
    <row r="39" spans="1:11" s="26" customFormat="1" ht="15" customHeight="1" x14ac:dyDescent="0.2">
      <c r="A39" s="121" t="s">
        <v>0</v>
      </c>
      <c r="B39" s="122"/>
      <c r="C39" s="122"/>
      <c r="D39" s="123"/>
      <c r="F39" s="121" t="s">
        <v>2</v>
      </c>
      <c r="G39" s="122"/>
      <c r="H39" s="122"/>
      <c r="I39" s="123"/>
      <c r="K39" s="30"/>
    </row>
    <row r="40" spans="1:11" ht="20.100000000000001" customHeight="1" x14ac:dyDescent="0.2">
      <c r="A40" s="331"/>
      <c r="B40" s="331"/>
      <c r="C40" s="331"/>
      <c r="D40" s="331"/>
      <c r="F40" s="331"/>
      <c r="G40" s="331"/>
      <c r="H40" s="331"/>
      <c r="I40" s="331"/>
      <c r="K40" s="30"/>
    </row>
    <row r="41" spans="1:11" ht="15" customHeight="1" x14ac:dyDescent="0.2">
      <c r="A41" s="121" t="s">
        <v>3</v>
      </c>
      <c r="B41" s="122"/>
      <c r="C41" s="122"/>
      <c r="D41" s="123"/>
      <c r="F41" s="121" t="s">
        <v>1</v>
      </c>
      <c r="G41" s="122"/>
      <c r="H41" s="122"/>
      <c r="I41" s="123"/>
      <c r="K41" s="30"/>
    </row>
    <row r="42" spans="1:11" ht="20.100000000000001" customHeight="1" x14ac:dyDescent="0.2">
      <c r="A42" s="330"/>
      <c r="B42" s="330"/>
      <c r="C42" s="330"/>
      <c r="D42" s="330"/>
      <c r="F42" s="330"/>
      <c r="G42" s="330"/>
      <c r="H42" s="330"/>
      <c r="I42" s="330"/>
      <c r="K42" s="30"/>
    </row>
    <row r="43" spans="1:11" ht="15" customHeight="1" x14ac:dyDescent="0.2">
      <c r="A43" s="121" t="s">
        <v>113</v>
      </c>
      <c r="B43" s="122"/>
      <c r="C43" s="122"/>
      <c r="D43" s="123"/>
      <c r="F43" s="27" t="s">
        <v>137</v>
      </c>
      <c r="G43" s="28"/>
      <c r="H43" s="28"/>
      <c r="I43" s="29"/>
      <c r="K43" s="30"/>
    </row>
    <row r="44" spans="1:11" ht="20.100000000000001" customHeight="1" x14ac:dyDescent="0.2">
      <c r="A44" s="330"/>
      <c r="B44" s="330"/>
      <c r="C44" s="330"/>
      <c r="D44" s="330"/>
      <c r="F44" s="335"/>
      <c r="G44" s="330"/>
      <c r="H44" s="330"/>
      <c r="I44" s="330"/>
    </row>
    <row r="45" spans="1:11" ht="8.1" customHeight="1" x14ac:dyDescent="0.2"/>
    <row r="46" spans="1:11" s="120" customFormat="1" ht="20.100000000000001" customHeight="1" x14ac:dyDescent="0.2">
      <c r="A46" s="78" t="s">
        <v>136</v>
      </c>
      <c r="B46" s="79"/>
      <c r="C46" s="79"/>
      <c r="D46" s="79"/>
      <c r="E46" s="79"/>
      <c r="F46" s="79"/>
      <c r="G46" s="79"/>
      <c r="H46" s="79">
        <f>LEN(A47)</f>
        <v>0</v>
      </c>
      <c r="I46" s="225" t="s">
        <v>52</v>
      </c>
      <c r="K46" s="124"/>
    </row>
    <row r="47" spans="1:11" s="31" customFormat="1" ht="129.94999999999999" customHeight="1" x14ac:dyDescent="0.2">
      <c r="A47" s="329"/>
      <c r="B47" s="329"/>
      <c r="C47" s="329"/>
      <c r="D47" s="329"/>
      <c r="E47" s="329"/>
      <c r="F47" s="329"/>
      <c r="G47" s="329"/>
      <c r="H47" s="329"/>
      <c r="I47" s="329"/>
      <c r="K47" s="124"/>
    </row>
    <row r="48" spans="1:11" ht="8.1" customHeight="1" x14ac:dyDescent="0.2">
      <c r="A48" s="20"/>
      <c r="B48" s="20"/>
      <c r="C48" s="20"/>
      <c r="D48" s="20"/>
      <c r="E48" s="20"/>
      <c r="F48" s="20"/>
      <c r="G48" s="20"/>
      <c r="H48" s="20"/>
      <c r="I48" s="20"/>
    </row>
    <row r="49" spans="1:11" ht="20.100000000000001" customHeight="1" x14ac:dyDescent="0.2">
      <c r="A49" s="21" t="s">
        <v>216</v>
      </c>
      <c r="B49" s="22"/>
      <c r="C49" s="22"/>
      <c r="D49" s="22"/>
      <c r="E49" s="22"/>
      <c r="F49" s="22"/>
      <c r="G49" s="22"/>
      <c r="H49" s="359"/>
      <c r="I49" s="350"/>
    </row>
    <row r="50" spans="1:11" ht="20.100000000000001" customHeight="1" x14ac:dyDescent="0.2">
      <c r="A50" s="78" t="s">
        <v>122</v>
      </c>
      <c r="B50" s="79"/>
      <c r="C50" s="79"/>
      <c r="D50" s="79"/>
      <c r="E50" s="79"/>
      <c r="F50" s="79"/>
      <c r="G50" s="79"/>
      <c r="H50" s="79"/>
      <c r="I50" s="225" t="str">
        <f>CONCATENATE(LEN(A51),"/","100")</f>
        <v>0/100</v>
      </c>
    </row>
    <row r="51" spans="1:11" ht="20.100000000000001" customHeight="1" x14ac:dyDescent="0.2">
      <c r="A51" s="330"/>
      <c r="B51" s="330"/>
      <c r="C51" s="330"/>
      <c r="D51" s="330"/>
      <c r="E51" s="330"/>
      <c r="F51" s="330"/>
      <c r="G51" s="330"/>
      <c r="H51" s="330"/>
      <c r="I51" s="330"/>
    </row>
    <row r="52" spans="1:11" ht="20.100000000000001" customHeight="1" x14ac:dyDescent="0.2">
      <c r="A52" s="81" t="s">
        <v>24</v>
      </c>
      <c r="B52" s="82"/>
      <c r="C52" s="82"/>
      <c r="D52" s="84"/>
      <c r="F52" s="81" t="s">
        <v>114</v>
      </c>
      <c r="G52" s="82"/>
      <c r="H52" s="82"/>
      <c r="I52" s="226"/>
    </row>
    <row r="53" spans="1:11" ht="20.100000000000001" customHeight="1" x14ac:dyDescent="0.2">
      <c r="A53" s="345"/>
      <c r="B53" s="345"/>
      <c r="C53" s="345"/>
      <c r="D53" s="345"/>
      <c r="F53" s="86"/>
      <c r="G53" s="330"/>
      <c r="H53" s="330"/>
      <c r="I53" s="330"/>
    </row>
    <row r="54" spans="1:11" ht="8.1" customHeight="1" x14ac:dyDescent="0.2">
      <c r="A54" s="20"/>
      <c r="B54" s="20"/>
      <c r="C54" s="20"/>
      <c r="D54" s="20"/>
      <c r="E54" s="20"/>
      <c r="F54" s="20"/>
      <c r="G54" s="20"/>
      <c r="H54" s="20"/>
      <c r="I54" s="20"/>
    </row>
    <row r="55" spans="1:11" ht="20.100000000000001" customHeight="1" x14ac:dyDescent="0.2">
      <c r="A55" s="78" t="s">
        <v>377</v>
      </c>
      <c r="B55" s="79"/>
      <c r="C55" s="79"/>
      <c r="D55" s="79"/>
      <c r="E55" s="79"/>
      <c r="F55" s="79"/>
      <c r="G55" s="79"/>
      <c r="H55" s="79"/>
      <c r="I55" s="225"/>
    </row>
    <row r="56" spans="1:11" s="26" customFormat="1" ht="15" customHeight="1" x14ac:dyDescent="0.2">
      <c r="A56" s="121" t="s">
        <v>379</v>
      </c>
      <c r="B56" s="122"/>
      <c r="C56" s="122"/>
      <c r="D56" s="123"/>
      <c r="F56" s="121" t="s">
        <v>380</v>
      </c>
      <c r="G56" s="122"/>
      <c r="H56" s="122"/>
      <c r="I56" s="123"/>
      <c r="K56" s="124"/>
    </row>
    <row r="57" spans="1:11" ht="20.100000000000001" customHeight="1" x14ac:dyDescent="0.2">
      <c r="A57" s="353"/>
      <c r="B57" s="353"/>
      <c r="C57" s="353"/>
      <c r="D57" s="353"/>
      <c r="F57" s="354"/>
      <c r="G57" s="354"/>
      <c r="H57" s="354"/>
      <c r="I57" s="354"/>
    </row>
    <row r="58" spans="1:11" ht="15" customHeight="1" x14ac:dyDescent="0.2">
      <c r="A58" s="121" t="s">
        <v>383</v>
      </c>
      <c r="B58" s="122"/>
      <c r="C58" s="122"/>
      <c r="D58" s="123"/>
      <c r="F58" s="121" t="s">
        <v>384</v>
      </c>
      <c r="G58" s="122"/>
      <c r="H58" s="122"/>
      <c r="I58" s="123"/>
    </row>
    <row r="59" spans="1:11" ht="20.100000000000001" customHeight="1" x14ac:dyDescent="0.2">
      <c r="A59" s="352"/>
      <c r="B59" s="352"/>
      <c r="C59" s="352"/>
      <c r="D59" s="352"/>
      <c r="F59" s="352"/>
      <c r="G59" s="352"/>
      <c r="H59" s="352"/>
      <c r="I59" s="352"/>
    </row>
    <row r="60" spans="1:11" ht="8.1" customHeight="1" x14ac:dyDescent="0.2">
      <c r="A60" s="20"/>
      <c r="B60" s="20"/>
      <c r="C60" s="20"/>
      <c r="D60" s="20"/>
      <c r="E60" s="20"/>
      <c r="F60" s="20"/>
      <c r="G60" s="20"/>
      <c r="H60" s="20"/>
      <c r="I60" s="20"/>
    </row>
    <row r="61" spans="1:11" ht="20.100000000000001" customHeight="1" x14ac:dyDescent="0.2">
      <c r="A61" s="78" t="s">
        <v>150</v>
      </c>
      <c r="B61" s="79"/>
      <c r="C61" s="79"/>
      <c r="D61" s="79"/>
      <c r="E61" s="79"/>
      <c r="F61" s="79"/>
      <c r="G61" s="79"/>
      <c r="H61" s="79"/>
      <c r="I61" s="225"/>
    </row>
    <row r="62" spans="1:11" s="26" customFormat="1" ht="15" customHeight="1" x14ac:dyDescent="0.2">
      <c r="A62" s="121" t="s">
        <v>0</v>
      </c>
      <c r="B62" s="122"/>
      <c r="C62" s="122"/>
      <c r="D62" s="123"/>
      <c r="F62" s="121" t="s">
        <v>2</v>
      </c>
      <c r="G62" s="122"/>
      <c r="H62" s="122"/>
      <c r="I62" s="123"/>
      <c r="K62" s="30"/>
    </row>
    <row r="63" spans="1:11" ht="20.100000000000001" customHeight="1" x14ac:dyDescent="0.2">
      <c r="A63" s="331"/>
      <c r="B63" s="331"/>
      <c r="C63" s="331"/>
      <c r="D63" s="331"/>
      <c r="F63" s="331"/>
      <c r="G63" s="331"/>
      <c r="H63" s="331"/>
      <c r="I63" s="331"/>
      <c r="K63" s="30"/>
    </row>
    <row r="64" spans="1:11" ht="15" customHeight="1" x14ac:dyDescent="0.2">
      <c r="A64" s="121" t="s">
        <v>3</v>
      </c>
      <c r="B64" s="122"/>
      <c r="C64" s="122"/>
      <c r="D64" s="123"/>
      <c r="F64" s="121" t="s">
        <v>1</v>
      </c>
      <c r="G64" s="122"/>
      <c r="H64" s="122"/>
      <c r="I64" s="123"/>
      <c r="K64" s="30"/>
    </row>
    <row r="65" spans="1:11" ht="20.100000000000001" customHeight="1" x14ac:dyDescent="0.2">
      <c r="A65" s="330"/>
      <c r="B65" s="330"/>
      <c r="C65" s="330"/>
      <c r="D65" s="330"/>
      <c r="F65" s="330"/>
      <c r="G65" s="330"/>
      <c r="H65" s="330"/>
      <c r="I65" s="330"/>
      <c r="K65" s="30"/>
    </row>
    <row r="66" spans="1:11" ht="15" customHeight="1" x14ac:dyDescent="0.2">
      <c r="A66" s="121" t="s">
        <v>113</v>
      </c>
      <c r="B66" s="122"/>
      <c r="C66" s="122"/>
      <c r="D66" s="123"/>
      <c r="F66" s="27" t="s">
        <v>137</v>
      </c>
      <c r="G66" s="28"/>
      <c r="H66" s="28"/>
      <c r="I66" s="29"/>
      <c r="K66" s="30"/>
    </row>
    <row r="67" spans="1:11" ht="20.100000000000001" customHeight="1" x14ac:dyDescent="0.2">
      <c r="A67" s="330"/>
      <c r="B67" s="330"/>
      <c r="C67" s="330"/>
      <c r="D67" s="330"/>
      <c r="F67" s="335"/>
      <c r="G67" s="330"/>
      <c r="H67" s="330"/>
      <c r="I67" s="330"/>
    </row>
    <row r="68" spans="1:11" ht="8.1" customHeight="1" x14ac:dyDescent="0.2"/>
    <row r="69" spans="1:11" s="120" customFormat="1" ht="20.100000000000001" customHeight="1" x14ac:dyDescent="0.2">
      <c r="A69" s="78" t="s">
        <v>136</v>
      </c>
      <c r="B69" s="79"/>
      <c r="C69" s="79"/>
      <c r="D69" s="79"/>
      <c r="E69" s="79"/>
      <c r="F69" s="79"/>
      <c r="G69" s="79"/>
      <c r="H69" s="79">
        <f>LEN(A70)</f>
        <v>0</v>
      </c>
      <c r="I69" s="225" t="s">
        <v>52</v>
      </c>
    </row>
    <row r="70" spans="1:11" s="31" customFormat="1" ht="129.94999999999999" customHeight="1" x14ac:dyDescent="0.2">
      <c r="A70" s="329"/>
      <c r="B70" s="329"/>
      <c r="C70" s="329"/>
      <c r="D70" s="329"/>
      <c r="E70" s="329"/>
      <c r="F70" s="329"/>
      <c r="G70" s="329"/>
      <c r="H70" s="329"/>
      <c r="I70" s="329"/>
    </row>
    <row r="71" spans="1:11" ht="8.1" customHeight="1" x14ac:dyDescent="0.2">
      <c r="A71" s="20"/>
      <c r="B71" s="20"/>
      <c r="C71" s="20"/>
      <c r="D71" s="20"/>
      <c r="E71" s="20"/>
      <c r="F71" s="20"/>
      <c r="G71" s="20"/>
      <c r="H71" s="20"/>
      <c r="I71" s="20"/>
    </row>
    <row r="72" spans="1:11" ht="20.100000000000001" customHeight="1" x14ac:dyDescent="0.2">
      <c r="A72" s="21" t="s">
        <v>217</v>
      </c>
      <c r="B72" s="22"/>
      <c r="C72" s="22"/>
      <c r="D72" s="22"/>
      <c r="E72" s="22"/>
      <c r="F72" s="22"/>
      <c r="G72" s="22"/>
      <c r="H72" s="359"/>
      <c r="I72" s="350"/>
    </row>
    <row r="73" spans="1:11" ht="20.100000000000001" customHeight="1" x14ac:dyDescent="0.2">
      <c r="A73" s="78" t="s">
        <v>122</v>
      </c>
      <c r="B73" s="79"/>
      <c r="C73" s="79"/>
      <c r="D73" s="79"/>
      <c r="E73" s="79"/>
      <c r="F73" s="79"/>
      <c r="G73" s="79"/>
      <c r="H73" s="79"/>
      <c r="I73" s="225" t="str">
        <f>CONCATENATE(LEN(A74),"/","100")</f>
        <v>0/100</v>
      </c>
    </row>
    <row r="74" spans="1:11" ht="20.100000000000001" customHeight="1" x14ac:dyDescent="0.2">
      <c r="A74" s="330"/>
      <c r="B74" s="330"/>
      <c r="C74" s="330"/>
      <c r="D74" s="330"/>
      <c r="E74" s="330"/>
      <c r="F74" s="330"/>
      <c r="G74" s="330"/>
      <c r="H74" s="330"/>
      <c r="I74" s="330"/>
    </row>
    <row r="75" spans="1:11" ht="20.100000000000001" customHeight="1" x14ac:dyDescent="0.2">
      <c r="A75" s="81" t="s">
        <v>24</v>
      </c>
      <c r="B75" s="82"/>
      <c r="C75" s="82"/>
      <c r="D75" s="84"/>
      <c r="F75" s="81" t="s">
        <v>114</v>
      </c>
      <c r="G75" s="82"/>
      <c r="H75" s="82"/>
      <c r="I75" s="226"/>
    </row>
    <row r="76" spans="1:11" ht="20.100000000000001" customHeight="1" x14ac:dyDescent="0.2">
      <c r="A76" s="345"/>
      <c r="B76" s="345"/>
      <c r="C76" s="345"/>
      <c r="D76" s="345"/>
      <c r="F76" s="86"/>
      <c r="G76" s="330"/>
      <c r="H76" s="330"/>
      <c r="I76" s="330"/>
    </row>
    <row r="77" spans="1:11" ht="8.1" customHeight="1" x14ac:dyDescent="0.2">
      <c r="A77" s="20"/>
      <c r="B77" s="20"/>
      <c r="C77" s="20"/>
      <c r="D77" s="20"/>
      <c r="E77" s="20"/>
      <c r="F77" s="20"/>
      <c r="G77" s="20"/>
      <c r="H77" s="20"/>
      <c r="I77" s="20"/>
    </row>
    <row r="78" spans="1:11" ht="20.100000000000001" customHeight="1" x14ac:dyDescent="0.2">
      <c r="A78" s="78" t="s">
        <v>377</v>
      </c>
      <c r="B78" s="79"/>
      <c r="C78" s="79"/>
      <c r="D78" s="79"/>
      <c r="E78" s="79"/>
      <c r="F78" s="79"/>
      <c r="G78" s="79"/>
      <c r="H78" s="79"/>
      <c r="I78" s="225"/>
    </row>
    <row r="79" spans="1:11" s="26" customFormat="1" ht="15" customHeight="1" x14ac:dyDescent="0.2">
      <c r="A79" s="121" t="s">
        <v>379</v>
      </c>
      <c r="B79" s="122"/>
      <c r="C79" s="122"/>
      <c r="D79" s="123"/>
      <c r="F79" s="121" t="s">
        <v>380</v>
      </c>
      <c r="G79" s="122"/>
      <c r="H79" s="122"/>
      <c r="I79" s="123"/>
      <c r="K79" s="124"/>
    </row>
    <row r="80" spans="1:11" ht="20.100000000000001" customHeight="1" x14ac:dyDescent="0.2">
      <c r="A80" s="353"/>
      <c r="B80" s="353"/>
      <c r="C80" s="353"/>
      <c r="D80" s="353"/>
      <c r="F80" s="354"/>
      <c r="G80" s="354"/>
      <c r="H80" s="354"/>
      <c r="I80" s="354"/>
    </row>
    <row r="81" spans="1:11" ht="15" customHeight="1" x14ac:dyDescent="0.2">
      <c r="A81" s="121" t="s">
        <v>383</v>
      </c>
      <c r="B81" s="122"/>
      <c r="C81" s="122"/>
      <c r="D81" s="123"/>
      <c r="F81" s="121" t="s">
        <v>384</v>
      </c>
      <c r="G81" s="122"/>
      <c r="H81" s="122"/>
      <c r="I81" s="123"/>
    </row>
    <row r="82" spans="1:11" ht="20.100000000000001" customHeight="1" x14ac:dyDescent="0.2">
      <c r="A82" s="352"/>
      <c r="B82" s="352"/>
      <c r="C82" s="352"/>
      <c r="D82" s="352"/>
      <c r="F82" s="352"/>
      <c r="G82" s="352"/>
      <c r="H82" s="352"/>
      <c r="I82" s="352"/>
    </row>
    <row r="83" spans="1:11" ht="8.1" customHeight="1" x14ac:dyDescent="0.2">
      <c r="A83" s="20"/>
      <c r="B83" s="20"/>
      <c r="C83" s="20"/>
      <c r="D83" s="20"/>
      <c r="E83" s="20"/>
      <c r="F83" s="20"/>
      <c r="G83" s="20"/>
      <c r="H83" s="20"/>
      <c r="I83" s="20"/>
    </row>
    <row r="84" spans="1:11" ht="20.100000000000001" customHeight="1" x14ac:dyDescent="0.2">
      <c r="A84" s="78" t="s">
        <v>150</v>
      </c>
      <c r="B84" s="79"/>
      <c r="C84" s="79"/>
      <c r="D84" s="79"/>
      <c r="E84" s="79"/>
      <c r="F84" s="79"/>
      <c r="G84" s="79"/>
      <c r="H84" s="79"/>
      <c r="I84" s="225"/>
      <c r="K84" s="30"/>
    </row>
    <row r="85" spans="1:11" s="26" customFormat="1" ht="15" customHeight="1" x14ac:dyDescent="0.2">
      <c r="A85" s="121" t="s">
        <v>0</v>
      </c>
      <c r="B85" s="122"/>
      <c r="C85" s="122"/>
      <c r="D85" s="123"/>
      <c r="F85" s="121" t="s">
        <v>2</v>
      </c>
      <c r="G85" s="122"/>
      <c r="H85" s="122"/>
      <c r="I85" s="123"/>
      <c r="K85" s="30"/>
    </row>
    <row r="86" spans="1:11" ht="20.100000000000001" customHeight="1" x14ac:dyDescent="0.2">
      <c r="A86" s="331"/>
      <c r="B86" s="331"/>
      <c r="C86" s="331"/>
      <c r="D86" s="331"/>
      <c r="F86" s="331"/>
      <c r="G86" s="331"/>
      <c r="H86" s="331"/>
      <c r="I86" s="331"/>
      <c r="K86" s="30"/>
    </row>
    <row r="87" spans="1:11" ht="15" customHeight="1" x14ac:dyDescent="0.2">
      <c r="A87" s="121" t="s">
        <v>3</v>
      </c>
      <c r="B87" s="122"/>
      <c r="C87" s="122"/>
      <c r="D87" s="123"/>
      <c r="F87" s="121" t="s">
        <v>1</v>
      </c>
      <c r="G87" s="122"/>
      <c r="H87" s="122"/>
      <c r="I87" s="123"/>
      <c r="K87" s="30"/>
    </row>
    <row r="88" spans="1:11" ht="20.100000000000001" customHeight="1" x14ac:dyDescent="0.2">
      <c r="A88" s="330"/>
      <c r="B88" s="330"/>
      <c r="C88" s="330"/>
      <c r="D88" s="330"/>
      <c r="F88" s="330"/>
      <c r="G88" s="330"/>
      <c r="H88" s="330"/>
      <c r="I88" s="330"/>
      <c r="K88" s="30"/>
    </row>
    <row r="89" spans="1:11" ht="15" customHeight="1" x14ac:dyDescent="0.2">
      <c r="A89" s="121" t="s">
        <v>113</v>
      </c>
      <c r="B89" s="122"/>
      <c r="C89" s="122"/>
      <c r="D89" s="123"/>
      <c r="F89" s="27" t="s">
        <v>137</v>
      </c>
      <c r="G89" s="28"/>
      <c r="H89" s="28"/>
      <c r="I89" s="29"/>
      <c r="K89" s="30"/>
    </row>
    <row r="90" spans="1:11" ht="20.100000000000001" customHeight="1" x14ac:dyDescent="0.2">
      <c r="A90" s="330"/>
      <c r="B90" s="330"/>
      <c r="C90" s="330"/>
      <c r="D90" s="330"/>
      <c r="F90" s="335"/>
      <c r="G90" s="330"/>
      <c r="H90" s="330"/>
      <c r="I90" s="330"/>
    </row>
    <row r="91" spans="1:11" ht="8.1" customHeight="1" x14ac:dyDescent="0.2"/>
    <row r="92" spans="1:11" s="120" customFormat="1" ht="20.100000000000001" customHeight="1" x14ac:dyDescent="0.2">
      <c r="A92" s="78" t="s">
        <v>136</v>
      </c>
      <c r="B92" s="79"/>
      <c r="C92" s="79"/>
      <c r="D92" s="79"/>
      <c r="E92" s="79"/>
      <c r="F92" s="79"/>
      <c r="G92" s="79"/>
      <c r="H92" s="79">
        <f>LEN(A93)</f>
        <v>0</v>
      </c>
      <c r="I92" s="225" t="s">
        <v>52</v>
      </c>
    </row>
    <row r="93" spans="1:11" s="31" customFormat="1" ht="129.94999999999999" customHeight="1" x14ac:dyDescent="0.2">
      <c r="A93" s="329"/>
      <c r="B93" s="329"/>
      <c r="C93" s="329"/>
      <c r="D93" s="329"/>
      <c r="E93" s="329"/>
      <c r="F93" s="329"/>
      <c r="G93" s="329"/>
      <c r="H93" s="329"/>
      <c r="I93" s="329"/>
    </row>
    <row r="94" spans="1:11" ht="8.1" customHeight="1" x14ac:dyDescent="0.2">
      <c r="A94" s="20"/>
      <c r="B94" s="20"/>
      <c r="C94" s="20"/>
      <c r="D94" s="20"/>
      <c r="E94" s="20"/>
      <c r="F94" s="20"/>
      <c r="G94" s="20"/>
      <c r="H94" s="20"/>
      <c r="I94" s="20"/>
    </row>
    <row r="95" spans="1:11" ht="20.100000000000001" customHeight="1" x14ac:dyDescent="0.2">
      <c r="A95" s="21" t="s">
        <v>218</v>
      </c>
      <c r="B95" s="22"/>
      <c r="C95" s="22"/>
      <c r="D95" s="22"/>
      <c r="E95" s="22"/>
      <c r="F95" s="22"/>
      <c r="G95" s="22"/>
      <c r="H95" s="359"/>
      <c r="I95" s="350"/>
    </row>
    <row r="96" spans="1:11" ht="20.100000000000001" customHeight="1" x14ac:dyDescent="0.2">
      <c r="A96" s="78" t="s">
        <v>122</v>
      </c>
      <c r="B96" s="79"/>
      <c r="C96" s="79"/>
      <c r="D96" s="79"/>
      <c r="E96" s="79"/>
      <c r="F96" s="79"/>
      <c r="G96" s="79"/>
      <c r="H96" s="79"/>
      <c r="I96" s="225" t="str">
        <f>CONCATENATE(LEN(A97),"/","100")</f>
        <v>0/100</v>
      </c>
    </row>
    <row r="97" spans="1:11" ht="20.100000000000001" customHeight="1" x14ac:dyDescent="0.2">
      <c r="A97" s="330"/>
      <c r="B97" s="330"/>
      <c r="C97" s="330"/>
      <c r="D97" s="330"/>
      <c r="E97" s="330"/>
      <c r="F97" s="330"/>
      <c r="G97" s="330"/>
      <c r="H97" s="330"/>
      <c r="I97" s="330"/>
    </row>
    <row r="98" spans="1:11" ht="20.100000000000001" customHeight="1" x14ac:dyDescent="0.2">
      <c r="A98" s="81" t="s">
        <v>24</v>
      </c>
      <c r="B98" s="82"/>
      <c r="C98" s="82"/>
      <c r="D98" s="84"/>
      <c r="F98" s="81" t="s">
        <v>114</v>
      </c>
      <c r="G98" s="82"/>
      <c r="H98" s="82"/>
      <c r="I98" s="226"/>
    </row>
    <row r="99" spans="1:11" ht="20.100000000000001" customHeight="1" x14ac:dyDescent="0.2">
      <c r="A99" s="345"/>
      <c r="B99" s="345"/>
      <c r="C99" s="345"/>
      <c r="D99" s="345"/>
      <c r="F99" s="86"/>
      <c r="G99" s="330"/>
      <c r="H99" s="330"/>
      <c r="I99" s="330"/>
    </row>
    <row r="100" spans="1:11" ht="8.1" customHeight="1" x14ac:dyDescent="0.2">
      <c r="A100" s="20"/>
      <c r="B100" s="20"/>
      <c r="C100" s="20"/>
      <c r="D100" s="20"/>
      <c r="E100" s="20"/>
      <c r="F100" s="20"/>
      <c r="G100" s="20"/>
      <c r="H100" s="20"/>
      <c r="I100" s="20"/>
    </row>
    <row r="101" spans="1:11" ht="20.100000000000001" customHeight="1" x14ac:dyDescent="0.2">
      <c r="A101" s="78" t="s">
        <v>377</v>
      </c>
      <c r="B101" s="79"/>
      <c r="C101" s="79"/>
      <c r="D101" s="79"/>
      <c r="E101" s="79"/>
      <c r="F101" s="79"/>
      <c r="G101" s="79"/>
      <c r="H101" s="79"/>
      <c r="I101" s="225"/>
    </row>
    <row r="102" spans="1:11" s="26" customFormat="1" ht="15" customHeight="1" x14ac:dyDescent="0.2">
      <c r="A102" s="121" t="s">
        <v>379</v>
      </c>
      <c r="B102" s="122"/>
      <c r="C102" s="122"/>
      <c r="D102" s="123"/>
      <c r="F102" s="121" t="s">
        <v>380</v>
      </c>
      <c r="G102" s="122"/>
      <c r="H102" s="122"/>
      <c r="I102" s="123"/>
      <c r="K102" s="124"/>
    </row>
    <row r="103" spans="1:11" ht="20.100000000000001" customHeight="1" x14ac:dyDescent="0.2">
      <c r="A103" s="353"/>
      <c r="B103" s="353"/>
      <c r="C103" s="353"/>
      <c r="D103" s="353"/>
      <c r="F103" s="354"/>
      <c r="G103" s="354"/>
      <c r="H103" s="354"/>
      <c r="I103" s="354"/>
    </row>
    <row r="104" spans="1:11" ht="15" customHeight="1" x14ac:dyDescent="0.2">
      <c r="A104" s="121" t="s">
        <v>383</v>
      </c>
      <c r="B104" s="122"/>
      <c r="C104" s="122"/>
      <c r="D104" s="123"/>
      <c r="F104" s="121" t="s">
        <v>384</v>
      </c>
      <c r="G104" s="122"/>
      <c r="H104" s="122"/>
      <c r="I104" s="123"/>
    </row>
    <row r="105" spans="1:11" ht="20.100000000000001" customHeight="1" x14ac:dyDescent="0.2">
      <c r="A105" s="352"/>
      <c r="B105" s="352"/>
      <c r="C105" s="352"/>
      <c r="D105" s="352"/>
      <c r="F105" s="352"/>
      <c r="G105" s="352"/>
      <c r="H105" s="352"/>
      <c r="I105" s="352"/>
    </row>
    <row r="106" spans="1:11" ht="8.1" customHeight="1" x14ac:dyDescent="0.2">
      <c r="A106" s="20"/>
      <c r="B106" s="20"/>
      <c r="C106" s="20"/>
      <c r="D106" s="20"/>
      <c r="E106" s="20"/>
      <c r="F106" s="20"/>
      <c r="G106" s="20"/>
      <c r="H106" s="20"/>
      <c r="I106" s="20"/>
    </row>
    <row r="107" spans="1:11" ht="20.100000000000001" customHeight="1" x14ac:dyDescent="0.2">
      <c r="A107" s="78" t="s">
        <v>150</v>
      </c>
      <c r="B107" s="79"/>
      <c r="C107" s="79"/>
      <c r="D107" s="79"/>
      <c r="E107" s="79"/>
      <c r="F107" s="79"/>
      <c r="G107" s="79"/>
      <c r="H107" s="79"/>
      <c r="I107" s="225"/>
      <c r="K107" s="30"/>
    </row>
    <row r="108" spans="1:11" s="26" customFormat="1" ht="15" customHeight="1" x14ac:dyDescent="0.2">
      <c r="A108" s="121" t="s">
        <v>0</v>
      </c>
      <c r="B108" s="122"/>
      <c r="C108" s="122"/>
      <c r="D108" s="123"/>
      <c r="F108" s="121" t="s">
        <v>2</v>
      </c>
      <c r="G108" s="122"/>
      <c r="H108" s="122"/>
      <c r="I108" s="123"/>
      <c r="K108" s="30"/>
    </row>
    <row r="109" spans="1:11" ht="20.100000000000001" customHeight="1" x14ac:dyDescent="0.2">
      <c r="A109" s="331"/>
      <c r="B109" s="331"/>
      <c r="C109" s="331"/>
      <c r="D109" s="331"/>
      <c r="F109" s="331"/>
      <c r="G109" s="331"/>
      <c r="H109" s="331"/>
      <c r="I109" s="331"/>
      <c r="K109" s="30"/>
    </row>
    <row r="110" spans="1:11" ht="15" customHeight="1" x14ac:dyDescent="0.2">
      <c r="A110" s="121" t="s">
        <v>3</v>
      </c>
      <c r="B110" s="122"/>
      <c r="C110" s="122"/>
      <c r="D110" s="123"/>
      <c r="F110" s="121" t="s">
        <v>1</v>
      </c>
      <c r="G110" s="122"/>
      <c r="H110" s="122"/>
      <c r="I110" s="123"/>
      <c r="K110" s="30"/>
    </row>
    <row r="111" spans="1:11" ht="20.100000000000001" customHeight="1" x14ac:dyDescent="0.2">
      <c r="A111" s="330"/>
      <c r="B111" s="330"/>
      <c r="C111" s="330"/>
      <c r="D111" s="330"/>
      <c r="F111" s="330"/>
      <c r="G111" s="330"/>
      <c r="H111" s="330"/>
      <c r="I111" s="330"/>
      <c r="K111" s="30"/>
    </row>
    <row r="112" spans="1:11" ht="15" customHeight="1" x14ac:dyDescent="0.2">
      <c r="A112" s="121" t="s">
        <v>113</v>
      </c>
      <c r="B112" s="122"/>
      <c r="C112" s="122"/>
      <c r="D112" s="123"/>
      <c r="F112" s="27" t="s">
        <v>137</v>
      </c>
      <c r="G112" s="28"/>
      <c r="H112" s="28"/>
      <c r="I112" s="29"/>
      <c r="K112" s="30"/>
    </row>
    <row r="113" spans="1:11" ht="20.100000000000001" customHeight="1" x14ac:dyDescent="0.2">
      <c r="A113" s="330"/>
      <c r="B113" s="330"/>
      <c r="C113" s="330"/>
      <c r="D113" s="330"/>
      <c r="F113" s="335"/>
      <c r="G113" s="330"/>
      <c r="H113" s="330"/>
      <c r="I113" s="330"/>
    </row>
    <row r="114" spans="1:11" ht="8.1" customHeight="1" x14ac:dyDescent="0.2"/>
    <row r="115" spans="1:11" s="120" customFormat="1" ht="20.100000000000001" customHeight="1" x14ac:dyDescent="0.2">
      <c r="A115" s="78" t="s">
        <v>136</v>
      </c>
      <c r="B115" s="79"/>
      <c r="C115" s="79"/>
      <c r="D115" s="79"/>
      <c r="E115" s="79"/>
      <c r="F115" s="79"/>
      <c r="G115" s="79"/>
      <c r="H115" s="79">
        <f>LEN(A116)</f>
        <v>0</v>
      </c>
      <c r="I115" s="225" t="s">
        <v>52</v>
      </c>
    </row>
    <row r="116" spans="1:11" s="31" customFormat="1" ht="129.94999999999999" customHeight="1" x14ac:dyDescent="0.2">
      <c r="A116" s="329"/>
      <c r="B116" s="329"/>
      <c r="C116" s="329"/>
      <c r="D116" s="329"/>
      <c r="E116" s="329"/>
      <c r="F116" s="329"/>
      <c r="G116" s="329"/>
      <c r="H116" s="329"/>
      <c r="I116" s="329"/>
    </row>
    <row r="117" spans="1:11" ht="8.1" customHeight="1" x14ac:dyDescent="0.2">
      <c r="A117" s="20"/>
      <c r="B117" s="20"/>
      <c r="C117" s="20"/>
      <c r="D117" s="20"/>
      <c r="E117" s="20"/>
      <c r="F117" s="20"/>
      <c r="G117" s="20"/>
      <c r="H117" s="20"/>
      <c r="I117" s="20"/>
    </row>
    <row r="118" spans="1:11" ht="20.100000000000001" customHeight="1" x14ac:dyDescent="0.2">
      <c r="A118" s="21" t="s">
        <v>219</v>
      </c>
      <c r="B118" s="22"/>
      <c r="C118" s="22"/>
      <c r="D118" s="22"/>
      <c r="E118" s="22"/>
      <c r="F118" s="22"/>
      <c r="G118" s="22"/>
      <c r="H118" s="359"/>
      <c r="I118" s="350"/>
    </row>
    <row r="119" spans="1:11" ht="20.100000000000001" customHeight="1" x14ac:dyDescent="0.2">
      <c r="A119" s="78" t="s">
        <v>122</v>
      </c>
      <c r="B119" s="79"/>
      <c r="C119" s="79"/>
      <c r="D119" s="79"/>
      <c r="E119" s="79"/>
      <c r="F119" s="79"/>
      <c r="G119" s="79"/>
      <c r="H119" s="79"/>
      <c r="I119" s="225" t="str">
        <f>CONCATENATE(LEN(A120),"/","100")</f>
        <v>0/100</v>
      </c>
    </row>
    <row r="120" spans="1:11" ht="20.100000000000001" customHeight="1" x14ac:dyDescent="0.2">
      <c r="A120" s="330"/>
      <c r="B120" s="330"/>
      <c r="C120" s="330"/>
      <c r="D120" s="330"/>
      <c r="E120" s="330"/>
      <c r="F120" s="330"/>
      <c r="G120" s="330"/>
      <c r="H120" s="330"/>
      <c r="I120" s="330"/>
    </row>
    <row r="121" spans="1:11" ht="20.100000000000001" customHeight="1" x14ac:dyDescent="0.2">
      <c r="A121" s="81" t="s">
        <v>24</v>
      </c>
      <c r="B121" s="82"/>
      <c r="C121" s="82"/>
      <c r="D121" s="84"/>
      <c r="F121" s="81" t="s">
        <v>114</v>
      </c>
      <c r="G121" s="82"/>
      <c r="H121" s="82"/>
      <c r="I121" s="226"/>
    </row>
    <row r="122" spans="1:11" ht="20.100000000000001" customHeight="1" x14ac:dyDescent="0.2">
      <c r="A122" s="345"/>
      <c r="B122" s="345"/>
      <c r="C122" s="345"/>
      <c r="D122" s="345"/>
      <c r="F122" s="86"/>
      <c r="G122" s="330"/>
      <c r="H122" s="330"/>
      <c r="I122" s="330"/>
    </row>
    <row r="123" spans="1:11" ht="8.1" customHeight="1" x14ac:dyDescent="0.2">
      <c r="A123" s="20"/>
      <c r="B123" s="20"/>
      <c r="C123" s="20"/>
      <c r="D123" s="20"/>
      <c r="E123" s="20"/>
      <c r="F123" s="20"/>
      <c r="G123" s="20"/>
      <c r="H123" s="20"/>
      <c r="I123" s="20"/>
    </row>
    <row r="124" spans="1:11" ht="20.100000000000001" customHeight="1" x14ac:dyDescent="0.2">
      <c r="A124" s="78" t="s">
        <v>377</v>
      </c>
      <c r="B124" s="79"/>
      <c r="C124" s="79"/>
      <c r="D124" s="79"/>
      <c r="E124" s="79"/>
      <c r="F124" s="79"/>
      <c r="G124" s="79"/>
      <c r="H124" s="79"/>
      <c r="I124" s="225"/>
    </row>
    <row r="125" spans="1:11" s="26" customFormat="1" ht="15" customHeight="1" x14ac:dyDescent="0.2">
      <c r="A125" s="121" t="s">
        <v>379</v>
      </c>
      <c r="B125" s="122"/>
      <c r="C125" s="122"/>
      <c r="D125" s="123"/>
      <c r="F125" s="121" t="s">
        <v>380</v>
      </c>
      <c r="G125" s="122"/>
      <c r="H125" s="122"/>
      <c r="I125" s="123"/>
      <c r="K125" s="124"/>
    </row>
    <row r="126" spans="1:11" ht="20.100000000000001" customHeight="1" x14ac:dyDescent="0.2">
      <c r="A126" s="353"/>
      <c r="B126" s="353"/>
      <c r="C126" s="353"/>
      <c r="D126" s="353"/>
      <c r="F126" s="354"/>
      <c r="G126" s="354"/>
      <c r="H126" s="354"/>
      <c r="I126" s="354"/>
    </row>
    <row r="127" spans="1:11" ht="15" customHeight="1" x14ac:dyDescent="0.2">
      <c r="A127" s="121" t="s">
        <v>383</v>
      </c>
      <c r="B127" s="122"/>
      <c r="C127" s="122"/>
      <c r="D127" s="123"/>
      <c r="F127" s="121" t="s">
        <v>384</v>
      </c>
      <c r="G127" s="122"/>
      <c r="H127" s="122"/>
      <c r="I127" s="123"/>
    </row>
    <row r="128" spans="1:11" ht="20.100000000000001" customHeight="1" x14ac:dyDescent="0.2">
      <c r="A128" s="352"/>
      <c r="B128" s="352"/>
      <c r="C128" s="352"/>
      <c r="D128" s="352"/>
      <c r="F128" s="352"/>
      <c r="G128" s="352"/>
      <c r="H128" s="352"/>
      <c r="I128" s="352"/>
    </row>
    <row r="129" spans="1:11" ht="8.1" customHeight="1" x14ac:dyDescent="0.2">
      <c r="A129" s="20"/>
      <c r="B129" s="20"/>
      <c r="C129" s="20"/>
      <c r="D129" s="20"/>
      <c r="E129" s="20"/>
      <c r="F129" s="20"/>
      <c r="G129" s="20"/>
      <c r="H129" s="20"/>
      <c r="I129" s="20"/>
    </row>
    <row r="130" spans="1:11" ht="20.100000000000001" customHeight="1" x14ac:dyDescent="0.2">
      <c r="A130" s="78" t="s">
        <v>150</v>
      </c>
      <c r="B130" s="79"/>
      <c r="C130" s="79"/>
      <c r="D130" s="79"/>
      <c r="E130" s="79"/>
      <c r="F130" s="79"/>
      <c r="G130" s="79"/>
      <c r="H130" s="79"/>
      <c r="I130" s="225"/>
      <c r="K130" s="30"/>
    </row>
    <row r="131" spans="1:11" s="26" customFormat="1" ht="15" customHeight="1" x14ac:dyDescent="0.2">
      <c r="A131" s="121" t="s">
        <v>0</v>
      </c>
      <c r="B131" s="122"/>
      <c r="C131" s="122"/>
      <c r="D131" s="123"/>
      <c r="F131" s="121" t="s">
        <v>2</v>
      </c>
      <c r="G131" s="122"/>
      <c r="H131" s="122"/>
      <c r="I131" s="123"/>
      <c r="K131" s="30"/>
    </row>
    <row r="132" spans="1:11" ht="20.100000000000001" customHeight="1" x14ac:dyDescent="0.2">
      <c r="A132" s="331"/>
      <c r="B132" s="331"/>
      <c r="C132" s="331"/>
      <c r="D132" s="331"/>
      <c r="F132" s="331"/>
      <c r="G132" s="331"/>
      <c r="H132" s="331"/>
      <c r="I132" s="331"/>
      <c r="K132" s="30"/>
    </row>
    <row r="133" spans="1:11" ht="15" customHeight="1" x14ac:dyDescent="0.2">
      <c r="A133" s="121" t="s">
        <v>3</v>
      </c>
      <c r="B133" s="122"/>
      <c r="C133" s="122"/>
      <c r="D133" s="123"/>
      <c r="F133" s="121" t="s">
        <v>1</v>
      </c>
      <c r="G133" s="122"/>
      <c r="H133" s="122"/>
      <c r="I133" s="123"/>
      <c r="K133" s="30"/>
    </row>
    <row r="134" spans="1:11" ht="20.100000000000001" customHeight="1" x14ac:dyDescent="0.2">
      <c r="A134" s="330"/>
      <c r="B134" s="330"/>
      <c r="C134" s="330"/>
      <c r="D134" s="330"/>
      <c r="F134" s="330"/>
      <c r="G134" s="330"/>
      <c r="H134" s="330"/>
      <c r="I134" s="330"/>
      <c r="K134" s="30"/>
    </row>
    <row r="135" spans="1:11" ht="15" customHeight="1" x14ac:dyDescent="0.2">
      <c r="A135" s="121" t="s">
        <v>113</v>
      </c>
      <c r="B135" s="122"/>
      <c r="C135" s="122"/>
      <c r="D135" s="123"/>
      <c r="F135" s="27" t="s">
        <v>137</v>
      </c>
      <c r="G135" s="28"/>
      <c r="H135" s="28"/>
      <c r="I135" s="29"/>
      <c r="K135" s="30"/>
    </row>
    <row r="136" spans="1:11" ht="20.100000000000001" customHeight="1" x14ac:dyDescent="0.2">
      <c r="A136" s="330"/>
      <c r="B136" s="330"/>
      <c r="C136" s="330"/>
      <c r="D136" s="330"/>
      <c r="F136" s="335"/>
      <c r="G136" s="330"/>
      <c r="H136" s="330"/>
      <c r="I136" s="330"/>
    </row>
    <row r="137" spans="1:11" ht="8.1" customHeight="1" x14ac:dyDescent="0.2"/>
    <row r="138" spans="1:11" s="120" customFormat="1" ht="20.100000000000001" customHeight="1" x14ac:dyDescent="0.2">
      <c r="A138" s="78" t="s">
        <v>136</v>
      </c>
      <c r="B138" s="79"/>
      <c r="C138" s="79"/>
      <c r="D138" s="79"/>
      <c r="E138" s="79"/>
      <c r="F138" s="79"/>
      <c r="G138" s="79"/>
      <c r="H138" s="79">
        <f>LEN(A139)</f>
        <v>0</v>
      </c>
      <c r="I138" s="225" t="s">
        <v>52</v>
      </c>
    </row>
    <row r="139" spans="1:11" s="31" customFormat="1" ht="129.94999999999999" customHeight="1" x14ac:dyDescent="0.2">
      <c r="A139" s="329"/>
      <c r="B139" s="329"/>
      <c r="C139" s="329"/>
      <c r="D139" s="329"/>
      <c r="E139" s="329"/>
      <c r="F139" s="329"/>
      <c r="G139" s="329"/>
      <c r="H139" s="329"/>
      <c r="I139" s="329"/>
    </row>
    <row r="140" spans="1:11" ht="8.1" customHeight="1" x14ac:dyDescent="0.2">
      <c r="A140" s="20"/>
      <c r="B140" s="20"/>
      <c r="C140" s="20"/>
      <c r="D140" s="20"/>
      <c r="E140" s="20"/>
      <c r="F140" s="20"/>
      <c r="G140" s="20"/>
      <c r="H140" s="20"/>
      <c r="I140" s="20"/>
    </row>
    <row r="141" spans="1:11" ht="20.100000000000001" customHeight="1" x14ac:dyDescent="0.2">
      <c r="A141" s="21" t="s">
        <v>220</v>
      </c>
      <c r="B141" s="22"/>
      <c r="C141" s="22"/>
      <c r="D141" s="22"/>
      <c r="E141" s="22"/>
      <c r="F141" s="22"/>
      <c r="G141" s="22"/>
      <c r="H141" s="359"/>
      <c r="I141" s="350"/>
    </row>
    <row r="142" spans="1:11" ht="20.100000000000001" customHeight="1" x14ac:dyDescent="0.2">
      <c r="A142" s="78" t="s">
        <v>122</v>
      </c>
      <c r="B142" s="79"/>
      <c r="C142" s="79"/>
      <c r="D142" s="79"/>
      <c r="E142" s="79"/>
      <c r="F142" s="79"/>
      <c r="G142" s="79"/>
      <c r="H142" s="79"/>
      <c r="I142" s="225" t="str">
        <f>CONCATENATE(LEN(A143),"/","100")</f>
        <v>0/100</v>
      </c>
    </row>
    <row r="143" spans="1:11" ht="20.100000000000001" customHeight="1" x14ac:dyDescent="0.2">
      <c r="A143" s="330"/>
      <c r="B143" s="330"/>
      <c r="C143" s="330"/>
      <c r="D143" s="330"/>
      <c r="E143" s="330"/>
      <c r="F143" s="330"/>
      <c r="G143" s="330"/>
      <c r="H143" s="330"/>
      <c r="I143" s="330"/>
    </row>
    <row r="144" spans="1:11" ht="20.100000000000001" customHeight="1" x14ac:dyDescent="0.2">
      <c r="A144" s="81" t="s">
        <v>24</v>
      </c>
      <c r="B144" s="82"/>
      <c r="C144" s="82"/>
      <c r="D144" s="84"/>
      <c r="F144" s="81" t="s">
        <v>114</v>
      </c>
      <c r="G144" s="82"/>
      <c r="H144" s="82"/>
      <c r="I144" s="226"/>
    </row>
    <row r="145" spans="1:11" ht="20.100000000000001" customHeight="1" x14ac:dyDescent="0.2">
      <c r="A145" s="345"/>
      <c r="B145" s="345"/>
      <c r="C145" s="345"/>
      <c r="D145" s="345"/>
      <c r="F145" s="86"/>
      <c r="G145" s="330"/>
      <c r="H145" s="330"/>
      <c r="I145" s="330"/>
    </row>
    <row r="146" spans="1:11" ht="8.1" customHeight="1" x14ac:dyDescent="0.2">
      <c r="A146" s="20"/>
      <c r="B146" s="20"/>
      <c r="C146" s="20"/>
      <c r="D146" s="20"/>
      <c r="E146" s="20"/>
      <c r="F146" s="20"/>
      <c r="G146" s="20"/>
      <c r="H146" s="20"/>
      <c r="I146" s="20"/>
    </row>
    <row r="147" spans="1:11" ht="20.100000000000001" customHeight="1" x14ac:dyDescent="0.2">
      <c r="A147" s="78" t="s">
        <v>377</v>
      </c>
      <c r="B147" s="79"/>
      <c r="C147" s="79"/>
      <c r="D147" s="79"/>
      <c r="E147" s="79"/>
      <c r="F147" s="79"/>
      <c r="G147" s="79"/>
      <c r="H147" s="79"/>
      <c r="I147" s="225"/>
    </row>
    <row r="148" spans="1:11" s="26" customFormat="1" ht="15" customHeight="1" x14ac:dyDescent="0.2">
      <c r="A148" s="121" t="s">
        <v>379</v>
      </c>
      <c r="B148" s="122"/>
      <c r="C148" s="122"/>
      <c r="D148" s="123"/>
      <c r="F148" s="121" t="s">
        <v>380</v>
      </c>
      <c r="G148" s="122"/>
      <c r="H148" s="122"/>
      <c r="I148" s="123"/>
      <c r="K148" s="124"/>
    </row>
    <row r="149" spans="1:11" ht="20.100000000000001" customHeight="1" x14ac:dyDescent="0.2">
      <c r="A149" s="353"/>
      <c r="B149" s="353"/>
      <c r="C149" s="353"/>
      <c r="D149" s="353"/>
      <c r="F149" s="354"/>
      <c r="G149" s="354"/>
      <c r="H149" s="354"/>
      <c r="I149" s="354"/>
    </row>
    <row r="150" spans="1:11" ht="15" customHeight="1" x14ac:dyDescent="0.2">
      <c r="A150" s="121" t="s">
        <v>383</v>
      </c>
      <c r="B150" s="122"/>
      <c r="C150" s="122"/>
      <c r="D150" s="123"/>
      <c r="F150" s="121" t="s">
        <v>384</v>
      </c>
      <c r="G150" s="122"/>
      <c r="H150" s="122"/>
      <c r="I150" s="123"/>
    </row>
    <row r="151" spans="1:11" ht="20.100000000000001" customHeight="1" x14ac:dyDescent="0.2">
      <c r="A151" s="352"/>
      <c r="B151" s="352"/>
      <c r="C151" s="352"/>
      <c r="D151" s="352"/>
      <c r="F151" s="352"/>
      <c r="G151" s="352"/>
      <c r="H151" s="352"/>
      <c r="I151" s="352"/>
    </row>
    <row r="152" spans="1:11" ht="8.1" customHeight="1" x14ac:dyDescent="0.2">
      <c r="A152" s="20"/>
      <c r="B152" s="20"/>
      <c r="C152" s="20"/>
      <c r="D152" s="20"/>
      <c r="E152" s="20"/>
      <c r="F152" s="20"/>
      <c r="G152" s="20"/>
      <c r="H152" s="20"/>
      <c r="I152" s="20"/>
    </row>
    <row r="153" spans="1:11" ht="20.100000000000001" customHeight="1" x14ac:dyDescent="0.2">
      <c r="A153" s="78" t="s">
        <v>150</v>
      </c>
      <c r="B153" s="79"/>
      <c r="C153" s="79"/>
      <c r="D153" s="79"/>
      <c r="E153" s="79"/>
      <c r="F153" s="79"/>
      <c r="G153" s="79"/>
      <c r="H153" s="79"/>
      <c r="I153" s="225"/>
      <c r="K153" s="30"/>
    </row>
    <row r="154" spans="1:11" s="26" customFormat="1" ht="15" customHeight="1" x14ac:dyDescent="0.2">
      <c r="A154" s="121" t="s">
        <v>0</v>
      </c>
      <c r="B154" s="122"/>
      <c r="C154" s="122"/>
      <c r="D154" s="123"/>
      <c r="F154" s="121" t="s">
        <v>2</v>
      </c>
      <c r="G154" s="122"/>
      <c r="H154" s="122"/>
      <c r="I154" s="123"/>
      <c r="K154" s="30"/>
    </row>
    <row r="155" spans="1:11" ht="20.100000000000001" customHeight="1" x14ac:dyDescent="0.2">
      <c r="A155" s="331"/>
      <c r="B155" s="331"/>
      <c r="C155" s="331"/>
      <c r="D155" s="331"/>
      <c r="F155" s="331"/>
      <c r="G155" s="331"/>
      <c r="H155" s="331"/>
      <c r="I155" s="331"/>
      <c r="K155" s="30"/>
    </row>
    <row r="156" spans="1:11" ht="15" customHeight="1" x14ac:dyDescent="0.2">
      <c r="A156" s="121" t="s">
        <v>3</v>
      </c>
      <c r="B156" s="122"/>
      <c r="C156" s="122"/>
      <c r="D156" s="123"/>
      <c r="F156" s="121" t="s">
        <v>1</v>
      </c>
      <c r="G156" s="122"/>
      <c r="H156" s="122"/>
      <c r="I156" s="123"/>
      <c r="K156" s="30"/>
    </row>
    <row r="157" spans="1:11" ht="20.100000000000001" customHeight="1" x14ac:dyDescent="0.2">
      <c r="A157" s="330"/>
      <c r="B157" s="330"/>
      <c r="C157" s="330"/>
      <c r="D157" s="330"/>
      <c r="F157" s="330"/>
      <c r="G157" s="330"/>
      <c r="H157" s="330"/>
      <c r="I157" s="330"/>
      <c r="K157" s="30"/>
    </row>
    <row r="158" spans="1:11" ht="15" customHeight="1" x14ac:dyDescent="0.2">
      <c r="A158" s="121" t="s">
        <v>113</v>
      </c>
      <c r="B158" s="122"/>
      <c r="C158" s="122"/>
      <c r="D158" s="123"/>
      <c r="F158" s="27" t="s">
        <v>137</v>
      </c>
      <c r="G158" s="28"/>
      <c r="H158" s="28"/>
      <c r="I158" s="29"/>
      <c r="K158" s="30"/>
    </row>
    <row r="159" spans="1:11" ht="20.100000000000001" customHeight="1" x14ac:dyDescent="0.2">
      <c r="A159" s="330"/>
      <c r="B159" s="330"/>
      <c r="C159" s="330"/>
      <c r="D159" s="330"/>
      <c r="F159" s="335"/>
      <c r="G159" s="330"/>
      <c r="H159" s="330"/>
      <c r="I159" s="330"/>
    </row>
    <row r="160" spans="1:11" ht="8.1" customHeight="1" x14ac:dyDescent="0.2"/>
    <row r="161" spans="1:11" s="120" customFormat="1" ht="20.100000000000001" customHeight="1" x14ac:dyDescent="0.2">
      <c r="A161" s="78" t="s">
        <v>136</v>
      </c>
      <c r="B161" s="79"/>
      <c r="C161" s="79"/>
      <c r="D161" s="79"/>
      <c r="E161" s="79"/>
      <c r="F161" s="79"/>
      <c r="G161" s="79"/>
      <c r="H161" s="79">
        <f>LEN(A162)</f>
        <v>0</v>
      </c>
      <c r="I161" s="225" t="s">
        <v>52</v>
      </c>
    </row>
    <row r="162" spans="1:11" s="31" customFormat="1" ht="129.94999999999999" customHeight="1" x14ac:dyDescent="0.2">
      <c r="A162" s="329"/>
      <c r="B162" s="329"/>
      <c r="C162" s="329"/>
      <c r="D162" s="329"/>
      <c r="E162" s="329"/>
      <c r="F162" s="329"/>
      <c r="G162" s="329"/>
      <c r="H162" s="329"/>
      <c r="I162" s="329"/>
    </row>
    <row r="163" spans="1:11" ht="8.1" customHeight="1" x14ac:dyDescent="0.2">
      <c r="A163" s="20"/>
      <c r="B163" s="20"/>
      <c r="C163" s="20"/>
      <c r="D163" s="20"/>
      <c r="E163" s="20"/>
      <c r="F163" s="20"/>
      <c r="G163" s="20"/>
      <c r="H163" s="20"/>
      <c r="I163" s="20"/>
    </row>
    <row r="164" spans="1:11" ht="20.100000000000001" customHeight="1" x14ac:dyDescent="0.2">
      <c r="A164" s="21" t="s">
        <v>221</v>
      </c>
      <c r="B164" s="22"/>
      <c r="C164" s="22"/>
      <c r="D164" s="22"/>
      <c r="E164" s="22"/>
      <c r="F164" s="22"/>
      <c r="G164" s="22"/>
      <c r="H164" s="359"/>
      <c r="I164" s="350"/>
    </row>
    <row r="165" spans="1:11" ht="20.100000000000001" customHeight="1" x14ac:dyDescent="0.2">
      <c r="A165" s="78" t="s">
        <v>122</v>
      </c>
      <c r="B165" s="79"/>
      <c r="C165" s="79"/>
      <c r="D165" s="79"/>
      <c r="E165" s="79"/>
      <c r="F165" s="79"/>
      <c r="G165" s="79"/>
      <c r="H165" s="79"/>
      <c r="I165" s="225" t="str">
        <f>CONCATENATE(LEN(A166),"/","100")</f>
        <v>0/100</v>
      </c>
    </row>
    <row r="166" spans="1:11" ht="20.100000000000001" customHeight="1" x14ac:dyDescent="0.2">
      <c r="A166" s="330"/>
      <c r="B166" s="330"/>
      <c r="C166" s="330"/>
      <c r="D166" s="330"/>
      <c r="E166" s="330"/>
      <c r="F166" s="330"/>
      <c r="G166" s="330"/>
      <c r="H166" s="330"/>
      <c r="I166" s="330"/>
    </row>
    <row r="167" spans="1:11" ht="20.100000000000001" customHeight="1" x14ac:dyDescent="0.2">
      <c r="A167" s="81" t="s">
        <v>24</v>
      </c>
      <c r="B167" s="82"/>
      <c r="C167" s="82"/>
      <c r="D167" s="84"/>
      <c r="F167" s="81" t="s">
        <v>114</v>
      </c>
      <c r="G167" s="82"/>
      <c r="H167" s="82"/>
      <c r="I167" s="226"/>
    </row>
    <row r="168" spans="1:11" ht="20.100000000000001" customHeight="1" x14ac:dyDescent="0.2">
      <c r="A168" s="345"/>
      <c r="B168" s="345"/>
      <c r="C168" s="345"/>
      <c r="D168" s="345"/>
      <c r="F168" s="86"/>
      <c r="G168" s="330"/>
      <c r="H168" s="330"/>
      <c r="I168" s="330"/>
    </row>
    <row r="169" spans="1:11" ht="8.1" customHeight="1" x14ac:dyDescent="0.2">
      <c r="A169" s="20"/>
      <c r="B169" s="20"/>
      <c r="C169" s="20"/>
      <c r="D169" s="20"/>
      <c r="E169" s="20"/>
      <c r="F169" s="20"/>
      <c r="G169" s="20"/>
      <c r="H169" s="20"/>
      <c r="I169" s="20"/>
    </row>
    <row r="170" spans="1:11" ht="20.100000000000001" customHeight="1" x14ac:dyDescent="0.2">
      <c r="A170" s="78" t="s">
        <v>377</v>
      </c>
      <c r="B170" s="79"/>
      <c r="C170" s="79"/>
      <c r="D170" s="79"/>
      <c r="E170" s="79"/>
      <c r="F170" s="79"/>
      <c r="G170" s="79"/>
      <c r="H170" s="79"/>
      <c r="I170" s="225"/>
    </row>
    <row r="171" spans="1:11" s="26" customFormat="1" ht="15" customHeight="1" x14ac:dyDescent="0.2">
      <c r="A171" s="121" t="s">
        <v>379</v>
      </c>
      <c r="B171" s="122"/>
      <c r="C171" s="122"/>
      <c r="D171" s="123"/>
      <c r="F171" s="121" t="s">
        <v>380</v>
      </c>
      <c r="G171" s="122"/>
      <c r="H171" s="122"/>
      <c r="I171" s="123"/>
      <c r="K171" s="124"/>
    </row>
    <row r="172" spans="1:11" ht="20.100000000000001" customHeight="1" x14ac:dyDescent="0.2">
      <c r="A172" s="353"/>
      <c r="B172" s="353"/>
      <c r="C172" s="353"/>
      <c r="D172" s="353"/>
      <c r="F172" s="354"/>
      <c r="G172" s="354"/>
      <c r="H172" s="354"/>
      <c r="I172" s="354"/>
    </row>
    <row r="173" spans="1:11" ht="15" customHeight="1" x14ac:dyDescent="0.2">
      <c r="A173" s="121" t="s">
        <v>383</v>
      </c>
      <c r="B173" s="122"/>
      <c r="C173" s="122"/>
      <c r="D173" s="123"/>
      <c r="F173" s="121" t="s">
        <v>384</v>
      </c>
      <c r="G173" s="122"/>
      <c r="H173" s="122"/>
      <c r="I173" s="123"/>
    </row>
    <row r="174" spans="1:11" ht="20.100000000000001" customHeight="1" x14ac:dyDescent="0.2">
      <c r="A174" s="352"/>
      <c r="B174" s="352"/>
      <c r="C174" s="352"/>
      <c r="D174" s="352"/>
      <c r="F174" s="352"/>
      <c r="G174" s="352"/>
      <c r="H174" s="352"/>
      <c r="I174" s="352"/>
    </row>
    <row r="175" spans="1:11" ht="8.1" customHeight="1" x14ac:dyDescent="0.2">
      <c r="A175" s="20"/>
      <c r="B175" s="20"/>
      <c r="C175" s="20"/>
      <c r="D175" s="20"/>
      <c r="E175" s="20"/>
      <c r="F175" s="20"/>
      <c r="G175" s="20"/>
      <c r="H175" s="20"/>
      <c r="I175" s="20"/>
    </row>
    <row r="176" spans="1:11" ht="20.100000000000001" customHeight="1" x14ac:dyDescent="0.2">
      <c r="A176" s="78" t="s">
        <v>150</v>
      </c>
      <c r="B176" s="79"/>
      <c r="C176" s="79"/>
      <c r="D176" s="79"/>
      <c r="E176" s="79"/>
      <c r="F176" s="79"/>
      <c r="G176" s="79"/>
      <c r="H176" s="79"/>
      <c r="I176" s="225"/>
      <c r="K176" s="30"/>
    </row>
    <row r="177" spans="1:11" s="26" customFormat="1" ht="15" customHeight="1" x14ac:dyDescent="0.2">
      <c r="A177" s="121" t="s">
        <v>0</v>
      </c>
      <c r="B177" s="122"/>
      <c r="C177" s="122"/>
      <c r="D177" s="123"/>
      <c r="F177" s="121" t="s">
        <v>2</v>
      </c>
      <c r="G177" s="122"/>
      <c r="H177" s="122"/>
      <c r="I177" s="123"/>
      <c r="K177" s="30"/>
    </row>
    <row r="178" spans="1:11" ht="20.100000000000001" customHeight="1" x14ac:dyDescent="0.2">
      <c r="A178" s="331"/>
      <c r="B178" s="331"/>
      <c r="C178" s="331"/>
      <c r="D178" s="331"/>
      <c r="F178" s="331"/>
      <c r="G178" s="331"/>
      <c r="H178" s="331"/>
      <c r="I178" s="331"/>
      <c r="K178" s="30"/>
    </row>
    <row r="179" spans="1:11" ht="15" customHeight="1" x14ac:dyDescent="0.2">
      <c r="A179" s="121" t="s">
        <v>3</v>
      </c>
      <c r="B179" s="122"/>
      <c r="C179" s="122"/>
      <c r="D179" s="123"/>
      <c r="F179" s="121" t="s">
        <v>1</v>
      </c>
      <c r="G179" s="122"/>
      <c r="H179" s="122"/>
      <c r="I179" s="123"/>
      <c r="K179" s="30"/>
    </row>
    <row r="180" spans="1:11" ht="20.100000000000001" customHeight="1" x14ac:dyDescent="0.2">
      <c r="A180" s="330"/>
      <c r="B180" s="330"/>
      <c r="C180" s="330"/>
      <c r="D180" s="330"/>
      <c r="F180" s="330"/>
      <c r="G180" s="330"/>
      <c r="H180" s="330"/>
      <c r="I180" s="330"/>
      <c r="K180" s="30"/>
    </row>
    <row r="181" spans="1:11" ht="15" customHeight="1" x14ac:dyDescent="0.2">
      <c r="A181" s="121" t="s">
        <v>113</v>
      </c>
      <c r="B181" s="122"/>
      <c r="C181" s="122"/>
      <c r="D181" s="123"/>
      <c r="F181" s="27" t="s">
        <v>137</v>
      </c>
      <c r="G181" s="28"/>
      <c r="H181" s="28"/>
      <c r="I181" s="29"/>
      <c r="K181" s="30"/>
    </row>
    <row r="182" spans="1:11" ht="20.100000000000001" customHeight="1" x14ac:dyDescent="0.2">
      <c r="A182" s="330"/>
      <c r="B182" s="330"/>
      <c r="C182" s="330"/>
      <c r="D182" s="330"/>
      <c r="F182" s="335"/>
      <c r="G182" s="330"/>
      <c r="H182" s="330"/>
      <c r="I182" s="330"/>
    </row>
    <row r="183" spans="1:11" ht="8.1" customHeight="1" x14ac:dyDescent="0.2"/>
    <row r="184" spans="1:11" s="120" customFormat="1" ht="20.100000000000001" customHeight="1" x14ac:dyDescent="0.2">
      <c r="A184" s="78" t="s">
        <v>136</v>
      </c>
      <c r="B184" s="79"/>
      <c r="C184" s="79"/>
      <c r="D184" s="79"/>
      <c r="E184" s="79"/>
      <c r="F184" s="79"/>
      <c r="G184" s="79"/>
      <c r="H184" s="79">
        <f>LEN(A185)</f>
        <v>0</v>
      </c>
      <c r="I184" s="225" t="s">
        <v>52</v>
      </c>
    </row>
    <row r="185" spans="1:11" s="31" customFormat="1" ht="129.94999999999999" customHeight="1" x14ac:dyDescent="0.2">
      <c r="A185" s="329"/>
      <c r="B185" s="329"/>
      <c r="C185" s="329"/>
      <c r="D185" s="329"/>
      <c r="E185" s="329"/>
      <c r="F185" s="329"/>
      <c r="G185" s="329"/>
      <c r="H185" s="329"/>
      <c r="I185" s="329"/>
    </row>
  </sheetData>
  <sheetProtection password="C721" sheet="1" objects="1" scenarios="1" selectLockedCells="1"/>
  <mergeCells count="123">
    <mergeCell ref="A145:D145"/>
    <mergeCell ref="G145:I145"/>
    <mergeCell ref="A149:D149"/>
    <mergeCell ref="F149:I149"/>
    <mergeCell ref="A151:D151"/>
    <mergeCell ref="F151:I151"/>
    <mergeCell ref="A162:I162"/>
    <mergeCell ref="K16:K20"/>
    <mergeCell ref="A185:I185"/>
    <mergeCell ref="H164:I164"/>
    <mergeCell ref="A132:D132"/>
    <mergeCell ref="F132:I132"/>
    <mergeCell ref="A134:D134"/>
    <mergeCell ref="F134:I134"/>
    <mergeCell ref="A136:D136"/>
    <mergeCell ref="F136:I136"/>
    <mergeCell ref="A139:I139"/>
    <mergeCell ref="H141:I141"/>
    <mergeCell ref="A143:I143"/>
    <mergeCell ref="A120:I120"/>
    <mergeCell ref="A122:D122"/>
    <mergeCell ref="G122:I122"/>
    <mergeCell ref="A116:I116"/>
    <mergeCell ref="H118:I118"/>
    <mergeCell ref="A126:D126"/>
    <mergeCell ref="F126:I126"/>
    <mergeCell ref="A128:D128"/>
    <mergeCell ref="F128:I128"/>
    <mergeCell ref="A82:D82"/>
    <mergeCell ref="F82:I82"/>
    <mergeCell ref="A93:I93"/>
    <mergeCell ref="A103:D103"/>
    <mergeCell ref="F103:I103"/>
    <mergeCell ref="A105:D105"/>
    <mergeCell ref="F105:I105"/>
    <mergeCell ref="H95:I95"/>
    <mergeCell ref="A113:D113"/>
    <mergeCell ref="F113:I113"/>
    <mergeCell ref="F111:I111"/>
    <mergeCell ref="A90:D90"/>
    <mergeCell ref="F90:I90"/>
    <mergeCell ref="A97:I97"/>
    <mergeCell ref="A99:D99"/>
    <mergeCell ref="G99:I99"/>
    <mergeCell ref="A86:D86"/>
    <mergeCell ref="F86:I86"/>
    <mergeCell ref="A88:D88"/>
    <mergeCell ref="F88:I88"/>
    <mergeCell ref="A67:D67"/>
    <mergeCell ref="F67:I67"/>
    <mergeCell ref="A70:I70"/>
    <mergeCell ref="H72:I72"/>
    <mergeCell ref="A74:I74"/>
    <mergeCell ref="A76:D76"/>
    <mergeCell ref="G76:I76"/>
    <mergeCell ref="A80:D80"/>
    <mergeCell ref="F80:I80"/>
    <mergeCell ref="H3:I3"/>
    <mergeCell ref="A5:I5"/>
    <mergeCell ref="A7:D7"/>
    <mergeCell ref="G7:I7"/>
    <mergeCell ref="A17:D17"/>
    <mergeCell ref="F17:I17"/>
    <mergeCell ref="A11:D11"/>
    <mergeCell ref="F11:I11"/>
    <mergeCell ref="A13:D13"/>
    <mergeCell ref="F13:I13"/>
    <mergeCell ref="F36:I36"/>
    <mergeCell ref="A40:D40"/>
    <mergeCell ref="F40:I40"/>
    <mergeCell ref="A42:D42"/>
    <mergeCell ref="F42:I42"/>
    <mergeCell ref="A24:I24"/>
    <mergeCell ref="A19:D19"/>
    <mergeCell ref="F19:I19"/>
    <mergeCell ref="A21:D21"/>
    <mergeCell ref="F21:I21"/>
    <mergeCell ref="H26:I26"/>
    <mergeCell ref="A28:I28"/>
    <mergeCell ref="A30:D30"/>
    <mergeCell ref="G30:I30"/>
    <mergeCell ref="A34:D34"/>
    <mergeCell ref="F34:I34"/>
    <mergeCell ref="A36:D36"/>
    <mergeCell ref="A63:D63"/>
    <mergeCell ref="F63:I63"/>
    <mergeCell ref="A65:D65"/>
    <mergeCell ref="F65:I65"/>
    <mergeCell ref="A44:D44"/>
    <mergeCell ref="F44:I44"/>
    <mergeCell ref="A51:I51"/>
    <mergeCell ref="A53:D53"/>
    <mergeCell ref="G53:I53"/>
    <mergeCell ref="A47:I47"/>
    <mergeCell ref="H49:I49"/>
    <mergeCell ref="A57:D57"/>
    <mergeCell ref="F57:I57"/>
    <mergeCell ref="A59:D59"/>
    <mergeCell ref="F59:I59"/>
    <mergeCell ref="A182:D182"/>
    <mergeCell ref="F182:I182"/>
    <mergeCell ref="K3:K7"/>
    <mergeCell ref="K9:K13"/>
    <mergeCell ref="A174:D174"/>
    <mergeCell ref="F174:I174"/>
    <mergeCell ref="A178:D178"/>
    <mergeCell ref="F178:I178"/>
    <mergeCell ref="A180:D180"/>
    <mergeCell ref="F180:I180"/>
    <mergeCell ref="A166:I166"/>
    <mergeCell ref="A168:D168"/>
    <mergeCell ref="G168:I168"/>
    <mergeCell ref="A172:D172"/>
    <mergeCell ref="F172:I172"/>
    <mergeCell ref="A155:D155"/>
    <mergeCell ref="F155:I155"/>
    <mergeCell ref="A157:D157"/>
    <mergeCell ref="F157:I157"/>
    <mergeCell ref="A159:D159"/>
    <mergeCell ref="F159:I159"/>
    <mergeCell ref="A109:D109"/>
    <mergeCell ref="F109:I109"/>
    <mergeCell ref="A111:D111"/>
  </mergeCells>
  <conditionalFormatting sqref="A11:D11 F11:I11 A13:D13 F13:I13">
    <cfRule type="expression" dxfId="87" priority="25">
      <formula>ISNUMBER(SEARCH("enterprise",+$A$7))</formula>
    </cfRule>
  </conditionalFormatting>
  <conditionalFormatting sqref="A7:D7 A34:D34 F34:I34">
    <cfRule type="expression" dxfId="86" priority="24">
      <formula>ISNUMBER(SEARCH("enterprise",+$A$30))</formula>
    </cfRule>
  </conditionalFormatting>
  <conditionalFormatting sqref="A57:D57 F57:I57">
    <cfRule type="expression" dxfId="85" priority="23">
      <formula>ISNUMBER(SEARCH("enterprise",+$A$53))</formula>
    </cfRule>
  </conditionalFormatting>
  <conditionalFormatting sqref="A80:D80 F80:I80">
    <cfRule type="expression" dxfId="84" priority="22">
      <formula>ISNUMBER(SEARCH("enterprise",+$A$76))</formula>
    </cfRule>
  </conditionalFormatting>
  <conditionalFormatting sqref="A103:D103 F103:I103">
    <cfRule type="expression" dxfId="83" priority="20">
      <formula>ISNUMBER(SEARCH("enterprise",+$A$99))</formula>
    </cfRule>
  </conditionalFormatting>
  <conditionalFormatting sqref="A126:D126 F126:I126">
    <cfRule type="expression" dxfId="82" priority="19">
      <formula>ISNUMBER(SEARCH("enterprise",+$A$122))</formula>
    </cfRule>
  </conditionalFormatting>
  <conditionalFormatting sqref="A149:D149 F149:I149">
    <cfRule type="expression" dxfId="81" priority="18">
      <formula>ISNUMBER(SEARCH("enterprise",+$A$145))</formula>
    </cfRule>
  </conditionalFormatting>
  <conditionalFormatting sqref="A172:D172 F172:I172">
    <cfRule type="expression" dxfId="80" priority="17">
      <formula>ISNUMBER(SEARCH("enterprise",+$A$168))</formula>
    </cfRule>
  </conditionalFormatting>
  <conditionalFormatting sqref="A5:I5 A7:D7 F7:I7 A11:D11 F11:I11 A13:D13 F13:I13 A17:D17 F17:I17 A19:D19 F19:I19 A21:D21 F21:I21 A24:I24 A28:I28 A30:D30 F30:I30 A34:D34 F34:I34 A40:D40 F40:I40 A42:D42 F42:I42 A44:D44 F44:I44 A47:I47 A51:I51 A53:D53 F53:I53 A57:D57 F57:I57 A63:D63 F63:I63 A65:D65 F65:I65 A67:D67 F67:I67 A70:I70 A74:I74 A76:D76 F76:I76 A80:D80 F80:I80 A86:D86 F86:I86 A88:D88 F88:I88 A90:D90 F90:I90 A93:I93 A97:I97 A99:D99 F99:I99 A103:D103 F103:I103 A109:D109 F109:I109 A111:D111 F111:I111 A113:D113 F113:I113 A116:I116 A120:I120 A122:D122 F122:I122 A126:D126 F126:I126 A132:D132 F132:I132 A134:D134 F134:I134 A136:D136 F136:I136 A139:I139 A143:I143 A145:D145 F145:I145 A149:D149 F149:I149 A155:D155 F155:I155 A157:D157 F157:I157 A159:D159 F159:I159 A162:I162 A166:I166 A168:D168 F168:I168 A172:D172 F172:I172 A178:D178 F178:I178 A180:D180 F180:I180 A182:D182 F182:I182 A185:I185">
    <cfRule type="notContainsBlanks" dxfId="79" priority="16">
      <formula>LEN(TRIM(A5))&gt;0</formula>
    </cfRule>
  </conditionalFormatting>
  <conditionalFormatting sqref="A36:D36 F36:I36">
    <cfRule type="expression" dxfId="78" priority="14">
      <formula>ISNUMBER(SEARCH("enterprise",+$A$7))</formula>
    </cfRule>
  </conditionalFormatting>
  <conditionalFormatting sqref="A36:D36 F36:I36">
    <cfRule type="notContainsBlanks" dxfId="77" priority="13">
      <formula>LEN(TRIM(A36))&gt;0</formula>
    </cfRule>
  </conditionalFormatting>
  <conditionalFormatting sqref="A59:D59 F59:I59">
    <cfRule type="expression" dxfId="76" priority="12">
      <formula>ISNUMBER(SEARCH("enterprise",+$A$7))</formula>
    </cfRule>
  </conditionalFormatting>
  <conditionalFormatting sqref="A59:D59 F59:I59">
    <cfRule type="notContainsBlanks" dxfId="75" priority="11">
      <formula>LEN(TRIM(A59))&gt;0</formula>
    </cfRule>
  </conditionalFormatting>
  <conditionalFormatting sqref="A82:D82 F82:I82">
    <cfRule type="expression" dxfId="74" priority="10">
      <formula>ISNUMBER(SEARCH("enterprise",+$A$7))</formula>
    </cfRule>
  </conditionalFormatting>
  <conditionalFormatting sqref="A82:D82 F82:I82">
    <cfRule type="notContainsBlanks" dxfId="73" priority="9">
      <formula>LEN(TRIM(A82))&gt;0</formula>
    </cfRule>
  </conditionalFormatting>
  <conditionalFormatting sqref="A105:D105 F105:I105">
    <cfRule type="expression" dxfId="72" priority="8">
      <formula>ISNUMBER(SEARCH("enterprise",+$A$7))</formula>
    </cfRule>
  </conditionalFormatting>
  <conditionalFormatting sqref="A105:D105 F105:I105">
    <cfRule type="notContainsBlanks" dxfId="71" priority="7">
      <formula>LEN(TRIM(A105))&gt;0</formula>
    </cfRule>
  </conditionalFormatting>
  <conditionalFormatting sqref="A128:D128 F128:I128">
    <cfRule type="expression" dxfId="70" priority="6">
      <formula>ISNUMBER(SEARCH("enterprise",+$A$7))</formula>
    </cfRule>
  </conditionalFormatting>
  <conditionalFormatting sqref="A128:D128 F128:I128">
    <cfRule type="notContainsBlanks" dxfId="69" priority="5">
      <formula>LEN(TRIM(A128))&gt;0</formula>
    </cfRule>
  </conditionalFormatting>
  <conditionalFormatting sqref="A151:D151 F151:I151">
    <cfRule type="expression" dxfId="68" priority="4">
      <formula>ISNUMBER(SEARCH("enterprise",+$A$7))</formula>
    </cfRule>
  </conditionalFormatting>
  <conditionalFormatting sqref="A151:D151 F151:I151">
    <cfRule type="notContainsBlanks" dxfId="67" priority="3">
      <formula>LEN(TRIM(A151))&gt;0</formula>
    </cfRule>
  </conditionalFormatting>
  <conditionalFormatting sqref="A174:D174 F174:I174">
    <cfRule type="expression" dxfId="66" priority="2">
      <formula>ISNUMBER(SEARCH("enterprise",+$A$7))</formula>
    </cfRule>
  </conditionalFormatting>
  <conditionalFormatting sqref="A174:D174 F174:I174">
    <cfRule type="notContainsBlanks" dxfId="65" priority="1">
      <formula>LEN(TRIM(A174))&gt;0</formula>
    </cfRule>
  </conditionalFormatting>
  <dataValidations count="8">
    <dataValidation type="list" operator="lessThanOrEqual" allowBlank="1" showInputMessage="1" showErrorMessage="1" error="Please roll!" sqref="F7 F30 F53 F76 F99 F122 F145 F168">
      <formula1>PreNL</formula1>
    </dataValidation>
    <dataValidation type="list" allowBlank="1" errorTitle="Roll down" error="Please choose from the drop down menu." sqref="F17:I17 F40:I40 F63:I63 F86:I86 F109:I109 F132:I132 F155:I155 F178:I178">
      <formula1>INDIRECT(A17)</formula1>
    </dataValidation>
    <dataValidation type="textLength" operator="lessThanOrEqual" allowBlank="1" showInputMessage="1" showErrorMessage="1" errorTitle="Character limit!" error="Please type no more than 150 characters." sqref="G7 G30 G53 G76 G99 G122 G145 G168">
      <formula1>150</formula1>
    </dataValidation>
    <dataValidation allowBlank="1" errorTitle="County" error="Please choose from the drop down menu." promptTitle="County" prompt="Please choose the county where your organization is registered." sqref="E17:E21 E11:E13 E40:E44 E149:E151 E63:E67 E34:E36 E86:E90 E57:E59 E109:E113 E80:E82 E132:E136 E103:E105 E155:E159 E126:E128 E178:E182 E172:E174"/>
    <dataValidation type="list" allowBlank="1" showInputMessage="1" showErrorMessage="1" errorTitle="Roll down" error="Please choose from the drop down menu." sqref="A17:D17 A40:D40 A63:D63 A86:D86 A109:D109 A132:D132 A155:D155 A178:D178">
      <formula1>States</formula1>
    </dataValidation>
    <dataValidation type="textLength" operator="lessThanOrEqual" allowBlank="1" showInputMessage="1" showErrorMessage="1" errorTitle="Character limit!" error="Please see character limit in the right up corner." sqref="A24:I24 A47:I47 A70:I70 A93:I93 A116:I116 A139:I139 A162:I162 A185:I185">
      <formula1>1000</formula1>
    </dataValidation>
    <dataValidation type="textLength" operator="lessThanOrEqual" allowBlank="1" showInputMessage="1" showErrorMessage="1" sqref="A5:I5 A28:I28 A51:I51 A74:I74 A97:I97 A120:I120 A143:I143 A166:I166">
      <formula1>100</formula1>
    </dataValidation>
    <dataValidation type="list" allowBlank="1" showInputMessage="1" showErrorMessage="1" sqref="A7:D7 A30:D30 A53:D53 A76:D76 A99:D99 A122:D122 A145:D145 A168:D168">
      <formula1>Type</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7">
    <pageSetUpPr fitToPage="1"/>
  </sheetPr>
  <dimension ref="A1:K36"/>
  <sheetViews>
    <sheetView showGridLines="0" zoomScale="115" zoomScaleNormal="115" workbookViewId="0">
      <selection activeCell="A9" sqref="A9:B9"/>
    </sheetView>
  </sheetViews>
  <sheetFormatPr defaultRowHeight="12.75" x14ac:dyDescent="0.2"/>
  <cols>
    <col min="1" max="4" width="10.7109375" style="124" customWidth="1"/>
    <col min="5" max="5" width="2.7109375" style="124" customWidth="1"/>
    <col min="6" max="7" width="10.7109375" style="124" customWidth="1"/>
    <col min="8" max="8" width="6.7109375" style="124" customWidth="1"/>
    <col min="9" max="9" width="14.7109375" style="124" customWidth="1"/>
    <col min="10" max="10" width="1.7109375" style="124" customWidth="1"/>
    <col min="11" max="11" width="35.7109375" style="124" customWidth="1"/>
    <col min="12" max="16384" width="9.140625" style="124"/>
  </cols>
  <sheetData>
    <row r="1" spans="1:11" ht="30" customHeight="1" thickBot="1" x14ac:dyDescent="0.25">
      <c r="A1" s="19" t="s">
        <v>264</v>
      </c>
      <c r="B1" s="19"/>
      <c r="C1" s="19"/>
      <c r="D1" s="19"/>
      <c r="E1" s="19"/>
      <c r="F1" s="19"/>
      <c r="G1" s="19"/>
      <c r="H1" s="19"/>
      <c r="I1" s="93" t="s">
        <v>228</v>
      </c>
      <c r="K1" s="358" t="s">
        <v>355</v>
      </c>
    </row>
    <row r="2" spans="1:11" ht="8.1" customHeight="1" thickBot="1" x14ac:dyDescent="0.25">
      <c r="K2" s="358"/>
    </row>
    <row r="3" spans="1:11" ht="20.100000000000001" customHeight="1" thickBot="1" x14ac:dyDescent="0.25">
      <c r="A3" s="21" t="s">
        <v>177</v>
      </c>
      <c r="B3" s="22"/>
      <c r="C3" s="22"/>
      <c r="D3" s="22"/>
      <c r="E3" s="22"/>
      <c r="F3" s="22"/>
      <c r="G3" s="22"/>
      <c r="H3" s="38"/>
      <c r="I3" s="112"/>
      <c r="K3" s="358"/>
    </row>
    <row r="4" spans="1:11" ht="15" customHeight="1" thickBot="1" x14ac:dyDescent="0.25">
      <c r="A4" s="78" t="s">
        <v>138</v>
      </c>
      <c r="B4" s="79"/>
      <c r="C4" s="79"/>
      <c r="D4" s="79"/>
      <c r="E4" s="79"/>
      <c r="F4" s="79"/>
      <c r="G4" s="79"/>
      <c r="H4" s="79"/>
      <c r="I4" s="247" t="str">
        <f>CONCATENATE(LEN(A5),"/",100)</f>
        <v>28/100</v>
      </c>
      <c r="K4" s="358"/>
    </row>
    <row r="5" spans="1:11" ht="24.95" customHeight="1" thickBot="1" x14ac:dyDescent="0.25">
      <c r="A5" s="366" t="s">
        <v>385</v>
      </c>
      <c r="B5" s="366"/>
      <c r="C5" s="366"/>
      <c r="D5" s="366"/>
      <c r="E5" s="366"/>
      <c r="F5" s="366"/>
      <c r="G5" s="366"/>
      <c r="H5" s="366"/>
      <c r="I5" s="366"/>
      <c r="K5" s="358"/>
    </row>
    <row r="6" spans="1:11" ht="15" customHeight="1" thickBot="1" x14ac:dyDescent="0.25">
      <c r="A6" s="78" t="s">
        <v>144</v>
      </c>
      <c r="B6" s="79"/>
      <c r="C6" s="79"/>
      <c r="D6" s="247" t="str">
        <f>CONCATENATE(LEN(A7),"/",10)</f>
        <v>3/10</v>
      </c>
      <c r="F6" s="78" t="s">
        <v>345</v>
      </c>
      <c r="G6" s="79"/>
      <c r="H6" s="79"/>
      <c r="I6" s="85"/>
      <c r="K6" s="358"/>
    </row>
    <row r="7" spans="1:11" ht="24.95" customHeight="1" thickBot="1" x14ac:dyDescent="0.25">
      <c r="A7" s="366" t="s">
        <v>386</v>
      </c>
      <c r="B7" s="366"/>
      <c r="C7" s="367"/>
      <c r="D7" s="367"/>
      <c r="F7" s="369" t="s">
        <v>25</v>
      </c>
      <c r="G7" s="370"/>
      <c r="H7" s="370"/>
      <c r="I7" s="371"/>
      <c r="K7" s="358"/>
    </row>
    <row r="8" spans="1:11" ht="15" customHeight="1" thickBot="1" x14ac:dyDescent="0.25">
      <c r="A8" s="376" t="s">
        <v>145</v>
      </c>
      <c r="B8" s="336"/>
      <c r="C8" s="376" t="s">
        <v>354</v>
      </c>
      <c r="D8" s="337"/>
      <c r="F8" s="376" t="s">
        <v>49</v>
      </c>
      <c r="G8" s="337"/>
      <c r="H8" s="377" t="s">
        <v>85</v>
      </c>
      <c r="I8" s="378"/>
      <c r="K8" s="358"/>
    </row>
    <row r="9" spans="1:11" ht="24.95" customHeight="1" thickBot="1" x14ac:dyDescent="0.25">
      <c r="A9" s="374"/>
      <c r="B9" s="375"/>
      <c r="C9" s="372" t="str">
        <f>IF(OR('5.2 Budget1'!H44&gt;0,OR('5.2 Budget1'!B40&gt;50000,'5.2 Budget1'!C40&gt;50000,'5.2 Budget1'!D40&gt;50000,'5.2 Budget1'!E40&gt;50000,'5.2 Budget1'!F40&gt;50000,'5.2 Budget1'!G40&gt;50000)),"Investment","SOFT")</f>
        <v>SOFT</v>
      </c>
      <c r="D9" s="373"/>
      <c r="F9" s="368">
        <f>'Hidden data'!K96</f>
        <v>0</v>
      </c>
      <c r="G9" s="368"/>
      <c r="H9" s="368">
        <f>'Hidden data'!E96</f>
        <v>0</v>
      </c>
      <c r="I9" s="368"/>
      <c r="K9" s="358"/>
    </row>
    <row r="10" spans="1:11" ht="8.1" customHeight="1" thickBot="1" x14ac:dyDescent="0.25">
      <c r="A10" s="20"/>
      <c r="B10" s="20"/>
      <c r="C10" s="20"/>
      <c r="D10" s="20"/>
      <c r="E10" s="20"/>
      <c r="F10" s="20"/>
      <c r="G10" s="20"/>
      <c r="H10" s="20"/>
      <c r="I10" s="20"/>
    </row>
    <row r="11" spans="1:11" ht="20.100000000000001" customHeight="1" x14ac:dyDescent="0.2">
      <c r="A11" s="21" t="s">
        <v>326</v>
      </c>
      <c r="B11" s="22"/>
      <c r="C11" s="22"/>
      <c r="D11" s="22"/>
      <c r="E11" s="22"/>
      <c r="F11" s="22"/>
      <c r="G11" s="22"/>
      <c r="H11" s="38"/>
      <c r="I11" s="39"/>
      <c r="K11" s="286" t="s">
        <v>350</v>
      </c>
    </row>
    <row r="12" spans="1:11" ht="15" customHeight="1" x14ac:dyDescent="0.2">
      <c r="A12" s="110" t="s">
        <v>147</v>
      </c>
      <c r="B12" s="302" t="s">
        <v>291</v>
      </c>
      <c r="C12" s="391"/>
      <c r="D12" s="391"/>
      <c r="E12" s="303"/>
      <c r="F12" s="302" t="s">
        <v>135</v>
      </c>
      <c r="G12" s="303"/>
      <c r="H12" s="302" t="s">
        <v>2</v>
      </c>
      <c r="I12" s="396"/>
      <c r="K12" s="287"/>
    </row>
    <row r="13" spans="1:11" ht="24.95" customHeight="1" x14ac:dyDescent="0.2">
      <c r="A13" s="249" t="s">
        <v>152</v>
      </c>
      <c r="B13" s="379" t="s">
        <v>319</v>
      </c>
      <c r="C13" s="380"/>
      <c r="D13" s="380"/>
      <c r="E13" s="380"/>
      <c r="F13" s="392" t="str">
        <f>IF(ISBLANK(B13),"",T(VLOOKUP(B13,'Hidden data'!$B$47:$H$58,7,)))</f>
        <v/>
      </c>
      <c r="G13" s="393"/>
      <c r="H13" s="392" t="str">
        <f>IF(ISBLANK(B13),"",T(VLOOKUP(B13,'Hidden data'!$B$47:$G$58,5,)))</f>
        <v/>
      </c>
      <c r="I13" s="397"/>
      <c r="K13" s="287"/>
    </row>
    <row r="14" spans="1:11" ht="24.95" customHeight="1" thickBot="1" x14ac:dyDescent="0.25">
      <c r="A14" s="250" t="s">
        <v>141</v>
      </c>
      <c r="B14" s="379"/>
      <c r="C14" s="380"/>
      <c r="D14" s="380"/>
      <c r="E14" s="380"/>
      <c r="F14" s="392" t="str">
        <f>IF(ISBLANK(B14),"",T(VLOOKUP(B14,'Hidden data'!$B$47:$H$58,7,)))</f>
        <v/>
      </c>
      <c r="G14" s="393"/>
      <c r="H14" s="392" t="str">
        <f>IF(ISBLANK(B14),"",T(VLOOKUP(B14,'Hidden data'!$B$47:$G$58,5,)))</f>
        <v/>
      </c>
      <c r="I14" s="397"/>
      <c r="K14" s="288"/>
    </row>
    <row r="15" spans="1:11" ht="24.95" customHeight="1" thickBot="1" x14ac:dyDescent="0.25">
      <c r="A15" s="250" t="s">
        <v>139</v>
      </c>
      <c r="B15" s="379"/>
      <c r="C15" s="380"/>
      <c r="D15" s="380"/>
      <c r="E15" s="380"/>
      <c r="F15" s="392" t="str">
        <f>IF(ISBLANK(B15),"",T(VLOOKUP(B15,'Hidden data'!$B$47:$H$58,7,)))</f>
        <v/>
      </c>
      <c r="G15" s="393"/>
      <c r="H15" s="392" t="str">
        <f>IF(ISBLANK(B15),"",T(VLOOKUP(B15,'Hidden data'!$B$47:$G$58,5,)))</f>
        <v/>
      </c>
      <c r="I15" s="397"/>
    </row>
    <row r="16" spans="1:11" ht="24.95" customHeight="1" thickBot="1" x14ac:dyDescent="0.25">
      <c r="A16" s="250" t="s">
        <v>140</v>
      </c>
      <c r="B16" s="379"/>
      <c r="C16" s="380"/>
      <c r="D16" s="380"/>
      <c r="E16" s="380"/>
      <c r="F16" s="392" t="str">
        <f>IF(ISBLANK(B16),"",T(VLOOKUP(B16,'Hidden data'!$B$47:$H$58,7,)))</f>
        <v/>
      </c>
      <c r="G16" s="393"/>
      <c r="H16" s="392" t="str">
        <f>IF(ISBLANK(B16),"",T(VLOOKUP(B16,'Hidden data'!$B$47:$G$58,5,)))</f>
        <v/>
      </c>
      <c r="I16" s="397"/>
      <c r="K16" s="358" t="s">
        <v>351</v>
      </c>
    </row>
    <row r="17" spans="1:11" ht="24.95" customHeight="1" thickBot="1" x14ac:dyDescent="0.25">
      <c r="A17" s="250" t="s">
        <v>276</v>
      </c>
      <c r="B17" s="379"/>
      <c r="C17" s="380"/>
      <c r="D17" s="380"/>
      <c r="E17" s="380"/>
      <c r="F17" s="392" t="str">
        <f>IF(ISBLANK(B17),"",T(VLOOKUP(B17,'Hidden data'!$B$47:$H$58,7,)))</f>
        <v/>
      </c>
      <c r="G17" s="393"/>
      <c r="H17" s="392" t="str">
        <f>IF(ISBLANK(B17),"",T(VLOOKUP(B17,'Hidden data'!$B$47:$G$58,5,)))</f>
        <v/>
      </c>
      <c r="I17" s="397"/>
      <c r="K17" s="358"/>
    </row>
    <row r="18" spans="1:11" ht="24.95" customHeight="1" thickBot="1" x14ac:dyDescent="0.25">
      <c r="A18" s="251" t="s">
        <v>277</v>
      </c>
      <c r="B18" s="388"/>
      <c r="C18" s="389"/>
      <c r="D18" s="389"/>
      <c r="E18" s="389"/>
      <c r="F18" s="394" t="str">
        <f>IF(ISBLANK(B18),"",T(VLOOKUP(B18,'Hidden data'!$B$47:$H$58,7,)))</f>
        <v/>
      </c>
      <c r="G18" s="395"/>
      <c r="H18" s="394" t="str">
        <f>IF(ISBLANK(B18),"",T(VLOOKUP(B18,'Hidden data'!$B$47:$G$58,5,)))</f>
        <v/>
      </c>
      <c r="I18" s="398"/>
      <c r="K18" s="358"/>
    </row>
    <row r="19" spans="1:11" ht="8.1" customHeight="1" x14ac:dyDescent="0.2">
      <c r="A19" s="20"/>
      <c r="B19" s="20"/>
      <c r="C19" s="20"/>
      <c r="D19" s="20"/>
      <c r="E19" s="20"/>
      <c r="F19" s="20"/>
      <c r="G19" s="20"/>
      <c r="H19" s="20"/>
      <c r="I19" s="20"/>
    </row>
    <row r="20" spans="1:11" ht="15" customHeight="1" x14ac:dyDescent="0.2">
      <c r="A20" s="110" t="s">
        <v>147</v>
      </c>
      <c r="B20" s="302" t="s">
        <v>291</v>
      </c>
      <c r="C20" s="391"/>
      <c r="D20" s="391"/>
      <c r="E20" s="303"/>
      <c r="F20" s="302" t="s">
        <v>135</v>
      </c>
      <c r="G20" s="303"/>
      <c r="H20" s="391" t="s">
        <v>2</v>
      </c>
      <c r="I20" s="396"/>
    </row>
    <row r="21" spans="1:11" ht="24.95" customHeight="1" x14ac:dyDescent="0.2">
      <c r="A21" s="250" t="s">
        <v>178</v>
      </c>
      <c r="B21" s="390"/>
      <c r="C21" s="390"/>
      <c r="D21" s="390"/>
      <c r="E21" s="390"/>
      <c r="F21" s="392" t="str">
        <f>IF(ISBLANK(B21),"",T(VLOOKUP(B21,'Hidden data'!$C$74:$F$81,4,)))</f>
        <v/>
      </c>
      <c r="G21" s="399"/>
      <c r="H21" s="392" t="str">
        <f>IF(ISBLANK(B21),"",T(VLOOKUP(B21,'Hidden data'!$C$74:$F$81,2,)))</f>
        <v/>
      </c>
      <c r="I21" s="397"/>
    </row>
    <row r="22" spans="1:11" ht="24.95" customHeight="1" x14ac:dyDescent="0.2">
      <c r="A22" s="250" t="s">
        <v>179</v>
      </c>
      <c r="B22" s="390"/>
      <c r="C22" s="390"/>
      <c r="D22" s="390"/>
      <c r="E22" s="390"/>
      <c r="F22" s="392" t="str">
        <f>IF(ISBLANK(B22),"",T(VLOOKUP(B22,'Hidden data'!$C$74:$F$81,4,)))</f>
        <v/>
      </c>
      <c r="G22" s="399"/>
      <c r="H22" s="392" t="str">
        <f>IF(ISBLANK(B22),"",T(VLOOKUP(B22,'Hidden data'!$C$74:$F$81,2,)))</f>
        <v/>
      </c>
      <c r="I22" s="397"/>
    </row>
    <row r="23" spans="1:11" ht="24.95" customHeight="1" x14ac:dyDescent="0.2">
      <c r="A23" s="250" t="s">
        <v>180</v>
      </c>
      <c r="B23" s="390"/>
      <c r="C23" s="390"/>
      <c r="D23" s="390"/>
      <c r="E23" s="390"/>
      <c r="F23" s="392" t="str">
        <f>IF(ISBLANK(B23),"",T(VLOOKUP(B23,'Hidden data'!$C$74:$F$81,4,)))</f>
        <v/>
      </c>
      <c r="G23" s="399"/>
      <c r="H23" s="392" t="str">
        <f>IF(ISBLANK(B23),"",T(VLOOKUP(B23,'Hidden data'!$C$74:$F$81,2,)))</f>
        <v/>
      </c>
      <c r="I23" s="397"/>
    </row>
    <row r="24" spans="1:11" ht="24.95" customHeight="1" x14ac:dyDescent="0.2">
      <c r="A24" s="251" t="s">
        <v>181</v>
      </c>
      <c r="B24" s="387"/>
      <c r="C24" s="387"/>
      <c r="D24" s="387"/>
      <c r="E24" s="387"/>
      <c r="F24" s="394" t="str">
        <f>IF(ISBLANK(B24),"",T(VLOOKUP(B24,'Hidden data'!$C$74:$F$81,4,)))</f>
        <v/>
      </c>
      <c r="G24" s="400"/>
      <c r="H24" s="394" t="str">
        <f>IF(ISBLANK(B24),"",T(VLOOKUP(B24,'Hidden data'!$C$74:$F$81,2,)))</f>
        <v/>
      </c>
      <c r="I24" s="398"/>
    </row>
    <row r="25" spans="1:11" ht="6" customHeight="1" thickBot="1" x14ac:dyDescent="0.25"/>
    <row r="26" spans="1:11" ht="20.100000000000001" customHeight="1" thickBot="1" x14ac:dyDescent="0.25">
      <c r="A26" s="363" t="s">
        <v>121</v>
      </c>
      <c r="B26" s="364"/>
      <c r="C26" s="364"/>
      <c r="D26" s="364"/>
      <c r="E26" s="364"/>
      <c r="F26" s="364"/>
      <c r="G26" s="364"/>
      <c r="H26" s="364"/>
      <c r="I26" s="365"/>
      <c r="K26" s="358" t="s">
        <v>352</v>
      </c>
    </row>
    <row r="27" spans="1:11" ht="15" customHeight="1" thickBot="1" x14ac:dyDescent="0.25">
      <c r="A27" s="110" t="s">
        <v>239</v>
      </c>
      <c r="B27" s="384" t="s">
        <v>238</v>
      </c>
      <c r="C27" s="385"/>
      <c r="D27" s="385"/>
      <c r="E27" s="385"/>
      <c r="F27" s="385"/>
      <c r="G27" s="386"/>
      <c r="H27" s="87" t="s">
        <v>240</v>
      </c>
      <c r="I27" s="88" t="s">
        <v>100</v>
      </c>
      <c r="K27" s="358"/>
    </row>
    <row r="28" spans="1:11" ht="20.100000000000001" customHeight="1" thickBot="1" x14ac:dyDescent="0.25">
      <c r="A28" s="252" t="s">
        <v>229</v>
      </c>
      <c r="B28" s="381" t="s">
        <v>246</v>
      </c>
      <c r="C28" s="382"/>
      <c r="D28" s="382"/>
      <c r="E28" s="382"/>
      <c r="F28" s="382"/>
      <c r="G28" s="383"/>
      <c r="H28" s="253" t="s">
        <v>241</v>
      </c>
      <c r="I28" s="260"/>
      <c r="J28" s="30"/>
      <c r="K28" s="358"/>
    </row>
    <row r="29" spans="1:11" ht="20.100000000000001" customHeight="1" thickBot="1" x14ac:dyDescent="0.25">
      <c r="A29" s="252" t="s">
        <v>230</v>
      </c>
      <c r="B29" s="381" t="s">
        <v>247</v>
      </c>
      <c r="C29" s="382"/>
      <c r="D29" s="382"/>
      <c r="E29" s="382"/>
      <c r="F29" s="382"/>
      <c r="G29" s="383"/>
      <c r="H29" s="253" t="s">
        <v>241</v>
      </c>
      <c r="I29" s="260"/>
      <c r="J29" s="30"/>
      <c r="K29" s="358"/>
    </row>
    <row r="30" spans="1:11" ht="20.100000000000001" customHeight="1" thickBot="1" x14ac:dyDescent="0.25">
      <c r="A30" s="252" t="s">
        <v>231</v>
      </c>
      <c r="B30" s="381" t="s">
        <v>248</v>
      </c>
      <c r="C30" s="382"/>
      <c r="D30" s="382"/>
      <c r="E30" s="382"/>
      <c r="F30" s="382"/>
      <c r="G30" s="383"/>
      <c r="H30" s="253" t="s">
        <v>242</v>
      </c>
      <c r="I30" s="260"/>
      <c r="J30" s="30"/>
      <c r="K30" s="358"/>
    </row>
    <row r="31" spans="1:11" ht="20.100000000000001" customHeight="1" thickBot="1" x14ac:dyDescent="0.25">
      <c r="A31" s="252" t="s">
        <v>232</v>
      </c>
      <c r="B31" s="381" t="s">
        <v>249</v>
      </c>
      <c r="C31" s="382"/>
      <c r="D31" s="382"/>
      <c r="E31" s="382"/>
      <c r="F31" s="382"/>
      <c r="G31" s="383"/>
      <c r="H31" s="253" t="s">
        <v>243</v>
      </c>
      <c r="I31" s="260"/>
      <c r="K31" s="358"/>
    </row>
    <row r="32" spans="1:11" ht="20.100000000000001" customHeight="1" x14ac:dyDescent="0.2">
      <c r="A32" s="252" t="s">
        <v>233</v>
      </c>
      <c r="B32" s="381" t="s">
        <v>250</v>
      </c>
      <c r="C32" s="382"/>
      <c r="D32" s="382"/>
      <c r="E32" s="382"/>
      <c r="F32" s="382"/>
      <c r="G32" s="383"/>
      <c r="H32" s="253" t="s">
        <v>244</v>
      </c>
      <c r="I32" s="260"/>
    </row>
    <row r="33" spans="1:10" ht="20.100000000000001" customHeight="1" x14ac:dyDescent="0.2">
      <c r="A33" s="252" t="s">
        <v>234</v>
      </c>
      <c r="B33" s="381" t="s">
        <v>251</v>
      </c>
      <c r="C33" s="382"/>
      <c r="D33" s="382"/>
      <c r="E33" s="382"/>
      <c r="F33" s="382"/>
      <c r="G33" s="383"/>
      <c r="H33" s="253" t="s">
        <v>245</v>
      </c>
      <c r="I33" s="260"/>
      <c r="J33" s="30"/>
    </row>
    <row r="34" spans="1:10" ht="20.100000000000001" customHeight="1" x14ac:dyDescent="0.2">
      <c r="A34" s="252" t="s">
        <v>235</v>
      </c>
      <c r="B34" s="381" t="s">
        <v>252</v>
      </c>
      <c r="C34" s="382"/>
      <c r="D34" s="382"/>
      <c r="E34" s="382"/>
      <c r="F34" s="382"/>
      <c r="G34" s="383"/>
      <c r="H34" s="253" t="s">
        <v>245</v>
      </c>
      <c r="I34" s="260"/>
      <c r="J34" s="30"/>
    </row>
    <row r="35" spans="1:10" ht="24.95" customHeight="1" x14ac:dyDescent="0.2">
      <c r="A35" s="254" t="s">
        <v>236</v>
      </c>
      <c r="B35" s="381" t="s">
        <v>253</v>
      </c>
      <c r="C35" s="382"/>
      <c r="D35" s="382"/>
      <c r="E35" s="382"/>
      <c r="F35" s="382"/>
      <c r="G35" s="383"/>
      <c r="H35" s="255" t="s">
        <v>245</v>
      </c>
      <c r="I35" s="260"/>
      <c r="J35" s="30"/>
    </row>
    <row r="36" spans="1:10" ht="24.95" customHeight="1" x14ac:dyDescent="0.2">
      <c r="A36" s="256" t="s">
        <v>237</v>
      </c>
      <c r="B36" s="360" t="s">
        <v>254</v>
      </c>
      <c r="C36" s="361"/>
      <c r="D36" s="361"/>
      <c r="E36" s="361"/>
      <c r="F36" s="361"/>
      <c r="G36" s="362"/>
      <c r="H36" s="257" t="s">
        <v>241</v>
      </c>
      <c r="I36" s="261"/>
    </row>
  </sheetData>
  <sheetProtection password="C721" sheet="1" objects="1" scenarios="1" selectLockedCells="1"/>
  <customSheetViews>
    <customSheetView guid="{9B195D69-7D5B-406D-87D2-41910A2F61D3}" showGridLines="0">
      <selection activeCell="I34" sqref="I34"/>
      <pageMargins left="0.7" right="0.7" top="0.75" bottom="0.75" header="0.3" footer="0.3"/>
      <pageSetup paperSize="9" scale="97" orientation="landscape" r:id="rId1"/>
    </customSheetView>
  </customSheetViews>
  <mergeCells count="62">
    <mergeCell ref="H20:I20"/>
    <mergeCell ref="H21:I21"/>
    <mergeCell ref="H22:I22"/>
    <mergeCell ref="F20:G20"/>
    <mergeCell ref="F21:G21"/>
    <mergeCell ref="F22:G22"/>
    <mergeCell ref="F12:G12"/>
    <mergeCell ref="F13:G13"/>
    <mergeCell ref="F14:G14"/>
    <mergeCell ref="F15:G15"/>
    <mergeCell ref="F16:G16"/>
    <mergeCell ref="K1:K9"/>
    <mergeCell ref="B12:E12"/>
    <mergeCell ref="K26:K31"/>
    <mergeCell ref="H12:I12"/>
    <mergeCell ref="H13:I13"/>
    <mergeCell ref="H14:I14"/>
    <mergeCell ref="H15:I15"/>
    <mergeCell ref="H16:I16"/>
    <mergeCell ref="H17:I17"/>
    <mergeCell ref="H18:I18"/>
    <mergeCell ref="H23:I23"/>
    <mergeCell ref="H24:I24"/>
    <mergeCell ref="K11:K14"/>
    <mergeCell ref="K16:K18"/>
    <mergeCell ref="F23:G23"/>
    <mergeCell ref="F24:G24"/>
    <mergeCell ref="B27:G27"/>
    <mergeCell ref="B28:G28"/>
    <mergeCell ref="B29:G29"/>
    <mergeCell ref="B30:G30"/>
    <mergeCell ref="B14:E14"/>
    <mergeCell ref="B15:E15"/>
    <mergeCell ref="B24:E24"/>
    <mergeCell ref="B18:E18"/>
    <mergeCell ref="B23:E23"/>
    <mergeCell ref="B21:E21"/>
    <mergeCell ref="B22:E22"/>
    <mergeCell ref="B20:E20"/>
    <mergeCell ref="F17:G17"/>
    <mergeCell ref="F18:G18"/>
    <mergeCell ref="B31:G31"/>
    <mergeCell ref="B32:G32"/>
    <mergeCell ref="B33:G33"/>
    <mergeCell ref="B34:G34"/>
    <mergeCell ref="B35:G35"/>
    <mergeCell ref="B36:G36"/>
    <mergeCell ref="A26:I26"/>
    <mergeCell ref="A5:I5"/>
    <mergeCell ref="A7:D7"/>
    <mergeCell ref="F9:G9"/>
    <mergeCell ref="H9:I9"/>
    <mergeCell ref="F7:I7"/>
    <mergeCell ref="C9:D9"/>
    <mergeCell ref="A9:B9"/>
    <mergeCell ref="C8:D8"/>
    <mergeCell ref="F8:G8"/>
    <mergeCell ref="H8:I8"/>
    <mergeCell ref="A8:B8"/>
    <mergeCell ref="B13:E13"/>
    <mergeCell ref="B16:E16"/>
    <mergeCell ref="B17:E17"/>
  </mergeCells>
  <conditionalFormatting sqref="A5:I5 A7:D7 F7:I7 A9:D9 F9:I9 B13:B18 F13:F18 H13:H18 H21:H24">
    <cfRule type="notContainsBlanks" dxfId="64" priority="16">
      <formula>LEN(TRIM(A5))&gt;0</formula>
    </cfRule>
  </conditionalFormatting>
  <conditionalFormatting sqref="I28:I36">
    <cfRule type="notContainsBlanks" dxfId="63" priority="13">
      <formula>LEN(TRIM(I28))&gt;0</formula>
    </cfRule>
  </conditionalFormatting>
  <conditionalFormatting sqref="B21:B24 F21:F24">
    <cfRule type="notContainsBlanks" dxfId="62" priority="1">
      <formula>LEN(TRIM(B21))&gt;0</formula>
    </cfRule>
  </conditionalFormatting>
  <dataValidations count="7">
    <dataValidation type="textLength" operator="lessThanOrEqual" allowBlank="1" errorTitle="Memeber states" error="Please choose from the drop down menu." sqref="H9 C9 F9">
      <formula1>30</formula1>
    </dataValidation>
    <dataValidation type="textLength" operator="lessThanOrEqual" allowBlank="1" showInputMessage="1" showErrorMessage="1" sqref="A5:I5">
      <formula1>100</formula1>
    </dataValidation>
    <dataValidation type="list" allowBlank="1" showInputMessage="1" showErrorMessage="1" errorTitle="Roll down cell!" error="Please choose from the drop down menu." sqref="F7:I7">
      <formula1>Actions</formula1>
    </dataValidation>
    <dataValidation type="list" operator="lessThanOrEqual" allowBlank="1" errorTitle="Memeber states" error="Please choose from the drop down menu." sqref="A9:B9">
      <formula1>Duration</formula1>
    </dataValidation>
    <dataValidation type="list" allowBlank="1" showInputMessage="1" showErrorMessage="1" sqref="B13:E18 B19:F19">
      <formula1>Name</formula1>
    </dataValidation>
    <dataValidation type="textLength" operator="lessThanOrEqual" allowBlank="1" showErrorMessage="1" errorTitle="Character limit" error="Please follow the character limit!" sqref="A7:D7">
      <formula1>10</formula1>
    </dataValidation>
    <dataValidation type="list" allowBlank="1" showInputMessage="1" showErrorMessage="1" sqref="B21:E24">
      <formula1>APName</formula1>
    </dataValidation>
  </dataValidations>
  <pageMargins left="0.70866141732283472" right="0.70866141732283472" top="0.74803149606299213" bottom="0.74803149606299213" header="0.31496062992125984" footer="0.31496062992125984"/>
  <pageSetup paperSize="9" fitToHeight="0"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9"/>
  <sheetViews>
    <sheetView showGridLines="0" zoomScale="115" zoomScaleNormal="115" workbookViewId="0">
      <selection activeCell="B5" sqref="B5"/>
    </sheetView>
  </sheetViews>
  <sheetFormatPr defaultRowHeight="11.25" x14ac:dyDescent="0.2"/>
  <cols>
    <col min="1" max="1" width="36.85546875" style="47" customWidth="1"/>
    <col min="2" max="7" width="16.7109375" style="100" customWidth="1"/>
    <col min="8" max="8" width="18.7109375" style="47" customWidth="1"/>
    <col min="9" max="9" width="12.7109375" style="101" customWidth="1"/>
    <col min="10" max="10" width="2.7109375" style="47" customWidth="1"/>
    <col min="11" max="11" width="50.7109375" style="47" customWidth="1"/>
    <col min="12" max="16384" width="9.140625" style="47"/>
  </cols>
  <sheetData>
    <row r="1" spans="1:11" ht="30" customHeight="1" x14ac:dyDescent="0.2">
      <c r="A1" s="109" t="s">
        <v>265</v>
      </c>
      <c r="B1" s="99"/>
      <c r="C1" s="99"/>
      <c r="D1" s="99"/>
      <c r="E1" s="99"/>
      <c r="F1" s="99"/>
      <c r="G1" s="99"/>
      <c r="H1" s="99"/>
      <c r="I1" s="113" t="s">
        <v>228</v>
      </c>
      <c r="K1" s="197"/>
    </row>
    <row r="2" spans="1:11" ht="6" customHeight="1" thickBot="1" x14ac:dyDescent="0.25">
      <c r="H2" s="100"/>
      <c r="K2" s="197"/>
    </row>
    <row r="3" spans="1:11" ht="39.950000000000003" customHeight="1" thickBot="1" x14ac:dyDescent="0.25">
      <c r="A3" s="111" t="s">
        <v>292</v>
      </c>
      <c r="B3" s="150" t="str">
        <f>CONCATENATE("LB",CHAR(10),IF(ISBLANK('5.1 Project1'!B13),"",VLOOKUP('5.1 Project1'!B13,'Hidden data'!$B$47:$H$58,2,)))</f>
        <v xml:space="preserve">LB
</v>
      </c>
      <c r="C3" s="129" t="str">
        <f>CONCATENATE("B2",CHAR(10),IF(ISBLANK('5.1 Project1'!B14),"",VLOOKUP('5.1 Project1'!B14,'Hidden data'!$B$47:$H$58,2,)))</f>
        <v xml:space="preserve">B2
</v>
      </c>
      <c r="D3" s="150" t="str">
        <f>CONCATENATE("B3",CHAR(10),IF(ISBLANK('5.1 Project1'!B15),"",VLOOKUP('5.1 Project1'!B15,'Hidden data'!$B$47:$H$58,2,)))</f>
        <v xml:space="preserve">B3
</v>
      </c>
      <c r="E3" s="129" t="str">
        <f>CONCATENATE("B4",CHAR(10),IF(ISBLANK('5.1 Project1'!B16),"",VLOOKUP('5.1 Project1'!B16,'Hidden data'!$B$47:$H$58,2,)))</f>
        <v xml:space="preserve">B4
</v>
      </c>
      <c r="F3" s="150" t="str">
        <f>CONCATENATE("B5",CHAR(10),IF(ISBLANK('5.1 Project1'!B17),"",VLOOKUP('5.1 Project1'!B17,'Hidden data'!$B$47:$H$58,2,)))</f>
        <v xml:space="preserve">B5
</v>
      </c>
      <c r="G3" s="129" t="str">
        <f>CONCATENATE("B6",CHAR(10),IF(ISBLANK('5.1 Project1'!B18),"",VLOOKUP('5.1 Project1'!B18,'Hidden data'!$B$47:$H$58,2,)))</f>
        <v xml:space="preserve">B6
</v>
      </c>
      <c r="H3" s="151" t="s">
        <v>74</v>
      </c>
      <c r="I3" s="153" t="s">
        <v>143</v>
      </c>
      <c r="K3" s="222" t="s">
        <v>366</v>
      </c>
    </row>
    <row r="4" spans="1:11" ht="6" customHeight="1" thickBot="1" x14ac:dyDescent="0.25">
      <c r="H4" s="100"/>
    </row>
    <row r="5" spans="1:11" ht="20.100000000000001" customHeight="1" thickBot="1" x14ac:dyDescent="0.25">
      <c r="A5" s="220" t="s">
        <v>356</v>
      </c>
      <c r="B5" s="223"/>
      <c r="C5" s="223"/>
      <c r="D5" s="223"/>
      <c r="E5" s="223"/>
      <c r="F5" s="223"/>
      <c r="G5" s="223"/>
      <c r="H5" s="218"/>
      <c r="I5" s="219"/>
      <c r="K5" s="281" t="s">
        <v>372</v>
      </c>
    </row>
    <row r="6" spans="1:11" ht="6" customHeight="1" thickBot="1" x14ac:dyDescent="0.25">
      <c r="H6" s="100"/>
      <c r="K6" s="281"/>
    </row>
    <row r="7" spans="1:11" s="40" customFormat="1" ht="20.100000000000001" customHeight="1" thickBot="1" x14ac:dyDescent="0.25">
      <c r="A7" s="94" t="s">
        <v>76</v>
      </c>
      <c r="B7" s="134">
        <f>SUM(B8)</f>
        <v>0</v>
      </c>
      <c r="C7" s="134">
        <f t="shared" ref="C7:H7" si="0">SUM(C8)</f>
        <v>0</v>
      </c>
      <c r="D7" s="134">
        <f t="shared" si="0"/>
        <v>0</v>
      </c>
      <c r="E7" s="95">
        <f t="shared" si="0"/>
        <v>0</v>
      </c>
      <c r="F7" s="134">
        <f t="shared" si="0"/>
        <v>0</v>
      </c>
      <c r="G7" s="95">
        <f t="shared" si="0"/>
        <v>0</v>
      </c>
      <c r="H7" s="136">
        <f t="shared" si="0"/>
        <v>0</v>
      </c>
      <c r="I7" s="96" t="str">
        <f>IF((H50&gt;0),H7/H50,"")</f>
        <v/>
      </c>
      <c r="K7" s="281"/>
    </row>
    <row r="8" spans="1:11" ht="20.100000000000001" customHeight="1" thickBot="1" x14ac:dyDescent="0.25">
      <c r="A8" s="102" t="s">
        <v>196</v>
      </c>
      <c r="B8" s="141"/>
      <c r="C8" s="141"/>
      <c r="D8" s="141"/>
      <c r="E8" s="141"/>
      <c r="F8" s="141"/>
      <c r="G8" s="141"/>
      <c r="H8" s="137">
        <f>SUM(B8:G8)</f>
        <v>0</v>
      </c>
      <c r="I8" s="104"/>
      <c r="K8" s="281"/>
    </row>
    <row r="9" spans="1:11" ht="15" customHeight="1" thickBot="1" x14ac:dyDescent="0.25">
      <c r="A9" s="105" t="s">
        <v>120</v>
      </c>
      <c r="B9" s="48"/>
      <c r="C9" s="48"/>
      <c r="D9" s="48"/>
      <c r="E9" s="48"/>
      <c r="F9" s="48"/>
      <c r="G9" s="48"/>
      <c r="H9" s="48"/>
      <c r="I9" s="90" t="str">
        <f>CONCATENATE(LEN(A10),"/",1000)</f>
        <v>0/1000</v>
      </c>
      <c r="K9" s="281"/>
    </row>
    <row r="10" spans="1:11" ht="99.95" customHeight="1" thickBot="1" x14ac:dyDescent="0.25">
      <c r="A10" s="403"/>
      <c r="B10" s="404"/>
      <c r="C10" s="404"/>
      <c r="D10" s="404"/>
      <c r="E10" s="404"/>
      <c r="F10" s="404"/>
      <c r="G10" s="404"/>
      <c r="H10" s="404"/>
      <c r="I10" s="405"/>
      <c r="K10" s="281"/>
    </row>
    <row r="11" spans="1:11" ht="6" customHeight="1" thickBot="1" x14ac:dyDescent="0.25">
      <c r="H11" s="100"/>
      <c r="K11" s="281"/>
    </row>
    <row r="12" spans="1:11" s="40" customFormat="1" ht="20.100000000000001" customHeight="1" thickBot="1" x14ac:dyDescent="0.25">
      <c r="A12" s="94" t="s">
        <v>77</v>
      </c>
      <c r="B12" s="134">
        <f t="shared" ref="B12:G12" si="1">SUM(B13,B14)</f>
        <v>0</v>
      </c>
      <c r="C12" s="134">
        <f t="shared" si="1"/>
        <v>0</v>
      </c>
      <c r="D12" s="134">
        <f t="shared" si="1"/>
        <v>0</v>
      </c>
      <c r="E12" s="95">
        <f t="shared" si="1"/>
        <v>0</v>
      </c>
      <c r="F12" s="134">
        <f t="shared" si="1"/>
        <v>0</v>
      </c>
      <c r="G12" s="95">
        <f t="shared" si="1"/>
        <v>0</v>
      </c>
      <c r="H12" s="136">
        <f>SUM(H13:H14)</f>
        <v>0</v>
      </c>
      <c r="I12" s="96" t="str">
        <f>IF((H50&gt;0),H12/H50,"")</f>
        <v/>
      </c>
      <c r="K12" s="281"/>
    </row>
    <row r="13" spans="1:11" ht="20.100000000000001" customHeight="1" thickBot="1" x14ac:dyDescent="0.25">
      <c r="A13" s="102" t="s">
        <v>119</v>
      </c>
      <c r="B13" s="138"/>
      <c r="C13" s="138"/>
      <c r="D13" s="138"/>
      <c r="E13" s="138"/>
      <c r="F13" s="138"/>
      <c r="G13" s="138"/>
      <c r="H13" s="139">
        <f>SUM(B13:G13)</f>
        <v>0</v>
      </c>
      <c r="I13" s="104"/>
      <c r="K13" s="281"/>
    </row>
    <row r="14" spans="1:11" ht="20.100000000000001" customHeight="1" thickBot="1" x14ac:dyDescent="0.25">
      <c r="A14" s="102" t="s">
        <v>78</v>
      </c>
      <c r="B14" s="135"/>
      <c r="C14" s="135"/>
      <c r="D14" s="135"/>
      <c r="E14" s="135"/>
      <c r="F14" s="135"/>
      <c r="G14" s="135"/>
      <c r="H14" s="137">
        <f>SUM(B14:G14)</f>
        <v>0</v>
      </c>
      <c r="I14" s="104"/>
      <c r="K14" s="281"/>
    </row>
    <row r="15" spans="1:11" ht="15" customHeight="1" thickBot="1" x14ac:dyDescent="0.25">
      <c r="A15" s="105" t="s">
        <v>120</v>
      </c>
      <c r="B15" s="48"/>
      <c r="C15" s="48"/>
      <c r="D15" s="48"/>
      <c r="E15" s="48"/>
      <c r="F15" s="48"/>
      <c r="G15" s="48"/>
      <c r="H15" s="48"/>
      <c r="I15" s="90" t="str">
        <f>CONCATENATE(LEN(A16),"/",1000)</f>
        <v>0/1000</v>
      </c>
      <c r="K15" s="197"/>
    </row>
    <row r="16" spans="1:11" ht="99.95" customHeight="1" thickBot="1" x14ac:dyDescent="0.25">
      <c r="A16" s="406"/>
      <c r="B16" s="407"/>
      <c r="C16" s="407"/>
      <c r="D16" s="407"/>
      <c r="E16" s="407"/>
      <c r="F16" s="407"/>
      <c r="G16" s="407"/>
      <c r="H16" s="407"/>
      <c r="I16" s="408"/>
      <c r="K16" s="205" t="s">
        <v>363</v>
      </c>
    </row>
    <row r="17" spans="1:11" ht="6" customHeight="1" thickBot="1" x14ac:dyDescent="0.25">
      <c r="H17" s="100"/>
      <c r="K17" s="197"/>
    </row>
    <row r="18" spans="1:11" s="40" customFormat="1" ht="20.100000000000001" customHeight="1" thickBot="1" x14ac:dyDescent="0.25">
      <c r="A18" s="94" t="s">
        <v>79</v>
      </c>
      <c r="B18" s="134">
        <f>SUM(B19)</f>
        <v>0</v>
      </c>
      <c r="C18" s="134">
        <f t="shared" ref="C18:H18" si="2">SUM(C19)</f>
        <v>0</v>
      </c>
      <c r="D18" s="95">
        <f t="shared" si="2"/>
        <v>0</v>
      </c>
      <c r="E18" s="134">
        <f t="shared" si="2"/>
        <v>0</v>
      </c>
      <c r="F18" s="95">
        <f t="shared" si="2"/>
        <v>0</v>
      </c>
      <c r="G18" s="134">
        <f t="shared" si="2"/>
        <v>0</v>
      </c>
      <c r="H18" s="136">
        <f t="shared" si="2"/>
        <v>0</v>
      </c>
      <c r="I18" s="96" t="str">
        <f>IF((H50&gt;0),H18/H50,"")</f>
        <v/>
      </c>
      <c r="K18" s="281" t="s">
        <v>362</v>
      </c>
    </row>
    <row r="19" spans="1:11" ht="20.100000000000001" customHeight="1" thickBot="1" x14ac:dyDescent="0.25">
      <c r="A19" s="140" t="s">
        <v>195</v>
      </c>
      <c r="B19" s="160">
        <f t="shared" ref="B19:G19" si="3">B12*0.15</f>
        <v>0</v>
      </c>
      <c r="C19" s="160">
        <f t="shared" si="3"/>
        <v>0</v>
      </c>
      <c r="D19" s="161">
        <f t="shared" si="3"/>
        <v>0</v>
      </c>
      <c r="E19" s="160">
        <f t="shared" si="3"/>
        <v>0</v>
      </c>
      <c r="F19" s="161">
        <f t="shared" si="3"/>
        <v>0</v>
      </c>
      <c r="G19" s="160">
        <f t="shared" si="3"/>
        <v>0</v>
      </c>
      <c r="H19" s="142">
        <f>SUM(B19:G19)</f>
        <v>0</v>
      </c>
      <c r="I19" s="143"/>
      <c r="K19" s="281"/>
    </row>
    <row r="20" spans="1:11" ht="6" customHeight="1" thickBot="1" x14ac:dyDescent="0.25">
      <c r="H20" s="130"/>
      <c r="I20" s="106"/>
      <c r="K20" s="281"/>
    </row>
    <row r="21" spans="1:11" s="40" customFormat="1" ht="20.100000000000001" customHeight="1" thickBot="1" x14ac:dyDescent="0.25">
      <c r="A21" s="94" t="s">
        <v>367</v>
      </c>
      <c r="B21" s="134">
        <f t="shared" ref="B21:G21" si="4">SUM(B22,B23,B24)</f>
        <v>0</v>
      </c>
      <c r="C21" s="95">
        <f t="shared" si="4"/>
        <v>0</v>
      </c>
      <c r="D21" s="134">
        <f t="shared" si="4"/>
        <v>0</v>
      </c>
      <c r="E21" s="95">
        <f t="shared" si="4"/>
        <v>0</v>
      </c>
      <c r="F21" s="134">
        <f t="shared" si="4"/>
        <v>0</v>
      </c>
      <c r="G21" s="95">
        <f t="shared" si="4"/>
        <v>0</v>
      </c>
      <c r="H21" s="136">
        <f>SUM(H22:H24)</f>
        <v>0</v>
      </c>
      <c r="I21" s="96" t="str">
        <f>IF((H50&gt;0),H21/H50,"")</f>
        <v/>
      </c>
      <c r="K21" s="281"/>
    </row>
    <row r="22" spans="1:11" ht="20.100000000000001" customHeight="1" thickBot="1" x14ac:dyDescent="0.25">
      <c r="A22" s="102" t="s">
        <v>102</v>
      </c>
      <c r="B22" s="138"/>
      <c r="C22" s="138"/>
      <c r="D22" s="138"/>
      <c r="E22" s="138"/>
      <c r="F22" s="138"/>
      <c r="G22" s="138"/>
      <c r="H22" s="139">
        <f>SUM(B22:G22)</f>
        <v>0</v>
      </c>
      <c r="I22" s="104"/>
      <c r="K22" s="281"/>
    </row>
    <row r="23" spans="1:11" ht="20.100000000000001" customHeight="1" thickBot="1" x14ac:dyDescent="0.25">
      <c r="A23" s="102" t="s">
        <v>368</v>
      </c>
      <c r="B23" s="138"/>
      <c r="C23" s="138"/>
      <c r="D23" s="138"/>
      <c r="E23" s="138"/>
      <c r="F23" s="138"/>
      <c r="G23" s="138"/>
      <c r="H23" s="139">
        <f>SUM(B23:G23)</f>
        <v>0</v>
      </c>
      <c r="I23" s="104"/>
      <c r="K23" s="281"/>
    </row>
    <row r="24" spans="1:11" ht="20.100000000000001" customHeight="1" thickBot="1" x14ac:dyDescent="0.25">
      <c r="A24" s="102" t="s">
        <v>103</v>
      </c>
      <c r="B24" s="135"/>
      <c r="C24" s="135"/>
      <c r="D24" s="135"/>
      <c r="E24" s="135"/>
      <c r="F24" s="135"/>
      <c r="G24" s="135"/>
      <c r="H24" s="137">
        <f>SUM(B24:G24)</f>
        <v>0</v>
      </c>
      <c r="I24" s="104"/>
      <c r="K24" s="281"/>
    </row>
    <row r="25" spans="1:11" ht="15" customHeight="1" thickBot="1" x14ac:dyDescent="0.25">
      <c r="A25" s="105" t="s">
        <v>120</v>
      </c>
      <c r="B25" s="48"/>
      <c r="C25" s="48"/>
      <c r="D25" s="48"/>
      <c r="E25" s="48"/>
      <c r="F25" s="48"/>
      <c r="G25" s="48"/>
      <c r="H25" s="48"/>
      <c r="I25" s="90" t="str">
        <f>CONCATENATE(LEN(A26),"/",1000)</f>
        <v>0/1000</v>
      </c>
      <c r="K25" s="197"/>
    </row>
    <row r="26" spans="1:11" ht="99.95" customHeight="1" thickBot="1" x14ac:dyDescent="0.25">
      <c r="A26" s="409"/>
      <c r="B26" s="410"/>
      <c r="C26" s="410"/>
      <c r="D26" s="410"/>
      <c r="E26" s="410"/>
      <c r="F26" s="410"/>
      <c r="G26" s="410"/>
      <c r="H26" s="410"/>
      <c r="I26" s="411"/>
      <c r="K26" s="205" t="s">
        <v>360</v>
      </c>
    </row>
    <row r="27" spans="1:11" ht="6" customHeight="1" thickBot="1" x14ac:dyDescent="0.25">
      <c r="H27" s="100"/>
      <c r="K27" s="197"/>
    </row>
    <row r="28" spans="1:11" s="40" customFormat="1" ht="20.100000000000001" customHeight="1" thickBot="1" x14ac:dyDescent="0.25">
      <c r="A28" s="94" t="s">
        <v>80</v>
      </c>
      <c r="B28" s="134">
        <f>SUM(B29:B34)</f>
        <v>0</v>
      </c>
      <c r="C28" s="134">
        <f t="shared" ref="C28:G28" si="5">SUM(C29:C34)</f>
        <v>0</v>
      </c>
      <c r="D28" s="134">
        <f t="shared" si="5"/>
        <v>0</v>
      </c>
      <c r="E28" s="134">
        <f t="shared" si="5"/>
        <v>0</v>
      </c>
      <c r="F28" s="134">
        <f t="shared" si="5"/>
        <v>0</v>
      </c>
      <c r="G28" s="134">
        <f t="shared" si="5"/>
        <v>0</v>
      </c>
      <c r="H28" s="136">
        <f>SUM(H29:H34)</f>
        <v>0</v>
      </c>
      <c r="I28" s="96" t="str">
        <f>IF((H50&gt;0),H28/H50,"")</f>
        <v/>
      </c>
      <c r="K28" s="281" t="s">
        <v>369</v>
      </c>
    </row>
    <row r="29" spans="1:11" ht="20.100000000000001" customHeight="1" thickBot="1" x14ac:dyDescent="0.25">
      <c r="A29" s="102" t="s">
        <v>104</v>
      </c>
      <c r="B29" s="138"/>
      <c r="C29" s="103"/>
      <c r="D29" s="138"/>
      <c r="E29" s="262"/>
      <c r="F29" s="262"/>
      <c r="G29" s="262"/>
      <c r="H29" s="139">
        <f>SUM(B29:G29)</f>
        <v>0</v>
      </c>
      <c r="I29" s="104"/>
      <c r="K29" s="281"/>
    </row>
    <row r="30" spans="1:11" ht="20.100000000000001" customHeight="1" thickBot="1" x14ac:dyDescent="0.25">
      <c r="A30" s="102" t="s">
        <v>182</v>
      </c>
      <c r="B30" s="138"/>
      <c r="C30" s="103"/>
      <c r="D30" s="138"/>
      <c r="E30" s="138"/>
      <c r="F30" s="138"/>
      <c r="G30" s="138"/>
      <c r="H30" s="139">
        <f t="shared" ref="H30:H34" si="6">SUM(B30:G30)</f>
        <v>0</v>
      </c>
      <c r="I30" s="104"/>
      <c r="K30" s="281"/>
    </row>
    <row r="31" spans="1:11" ht="20.100000000000001" customHeight="1" thickBot="1" x14ac:dyDescent="0.25">
      <c r="A31" s="102" t="s">
        <v>108</v>
      </c>
      <c r="B31" s="138"/>
      <c r="C31" s="103"/>
      <c r="D31" s="138"/>
      <c r="E31" s="138"/>
      <c r="F31" s="138"/>
      <c r="G31" s="138"/>
      <c r="H31" s="139">
        <f t="shared" si="6"/>
        <v>0</v>
      </c>
      <c r="I31" s="104"/>
      <c r="K31" s="281"/>
    </row>
    <row r="32" spans="1:11" ht="20.100000000000001" customHeight="1" thickBot="1" x14ac:dyDescent="0.25">
      <c r="A32" s="102" t="s">
        <v>183</v>
      </c>
      <c r="B32" s="263"/>
      <c r="C32" s="264"/>
      <c r="D32" s="263"/>
      <c r="E32" s="263"/>
      <c r="F32" s="263"/>
      <c r="G32" s="263"/>
      <c r="H32" s="139">
        <f t="shared" si="6"/>
        <v>0</v>
      </c>
      <c r="I32" s="104"/>
      <c r="K32" s="197"/>
    </row>
    <row r="33" spans="1:11" ht="30" customHeight="1" thickBot="1" x14ac:dyDescent="0.25">
      <c r="A33" s="107" t="s">
        <v>106</v>
      </c>
      <c r="B33" s="138"/>
      <c r="C33" s="103"/>
      <c r="D33" s="138"/>
      <c r="E33" s="138"/>
      <c r="F33" s="138"/>
      <c r="G33" s="138"/>
      <c r="H33" s="139">
        <f t="shared" si="6"/>
        <v>0</v>
      </c>
      <c r="I33" s="104"/>
      <c r="K33" s="281" t="s">
        <v>361</v>
      </c>
    </row>
    <row r="34" spans="1:11" ht="20.100000000000001" customHeight="1" thickBot="1" x14ac:dyDescent="0.25">
      <c r="A34" s="102" t="s">
        <v>105</v>
      </c>
      <c r="B34" s="135"/>
      <c r="C34" s="103"/>
      <c r="D34" s="135"/>
      <c r="E34" s="135"/>
      <c r="F34" s="135"/>
      <c r="G34" s="135"/>
      <c r="H34" s="139">
        <f t="shared" si="6"/>
        <v>0</v>
      </c>
      <c r="I34" s="104"/>
      <c r="K34" s="281"/>
    </row>
    <row r="35" spans="1:11" ht="15" customHeight="1" thickBot="1" x14ac:dyDescent="0.25">
      <c r="A35" s="105" t="s">
        <v>120</v>
      </c>
      <c r="B35" s="48"/>
      <c r="C35" s="48"/>
      <c r="D35" s="48"/>
      <c r="E35" s="48"/>
      <c r="F35" s="48"/>
      <c r="G35" s="48"/>
      <c r="H35" s="48"/>
      <c r="I35" s="90" t="str">
        <f>CONCATENATE(LEN(A36),"/",1000)</f>
        <v>0/1000</v>
      </c>
      <c r="K35" s="281"/>
    </row>
    <row r="36" spans="1:11" ht="99.95" customHeight="1" thickBot="1" x14ac:dyDescent="0.25">
      <c r="A36" s="402"/>
      <c r="B36" s="402"/>
      <c r="C36" s="402"/>
      <c r="D36" s="402"/>
      <c r="E36" s="402"/>
      <c r="F36" s="402"/>
      <c r="G36" s="402"/>
      <c r="H36" s="402"/>
      <c r="I36" s="402"/>
      <c r="K36" s="281"/>
    </row>
    <row r="37" spans="1:11" ht="6" customHeight="1" thickBot="1" x14ac:dyDescent="0.25">
      <c r="H37" s="100"/>
      <c r="K37" s="281"/>
    </row>
    <row r="38" spans="1:11" s="40" customFormat="1" ht="20.100000000000001" customHeight="1" thickBot="1" x14ac:dyDescent="0.25">
      <c r="A38" s="94" t="s">
        <v>81</v>
      </c>
      <c r="B38" s="134">
        <f>SUM(B39:B40)</f>
        <v>0</v>
      </c>
      <c r="C38" s="134">
        <f t="shared" ref="C38:G38" si="7">SUM(C39:C40)</f>
        <v>0</v>
      </c>
      <c r="D38" s="134">
        <f t="shared" si="7"/>
        <v>0</v>
      </c>
      <c r="E38" s="134">
        <f t="shared" si="7"/>
        <v>0</v>
      </c>
      <c r="F38" s="134">
        <f t="shared" si="7"/>
        <v>0</v>
      </c>
      <c r="G38" s="134">
        <f t="shared" si="7"/>
        <v>0</v>
      </c>
      <c r="H38" s="136">
        <f>SUM(H39:H40)</f>
        <v>0</v>
      </c>
      <c r="I38" s="96" t="str">
        <f>IF((H50&gt;0),H38/H50,"")</f>
        <v/>
      </c>
      <c r="K38" s="281"/>
    </row>
    <row r="39" spans="1:11" ht="20.100000000000001" customHeight="1" thickBot="1" x14ac:dyDescent="0.25">
      <c r="A39" s="102" t="s">
        <v>370</v>
      </c>
      <c r="B39" s="138"/>
      <c r="C39" s="138"/>
      <c r="D39" s="138"/>
      <c r="E39" s="138"/>
      <c r="F39" s="138"/>
      <c r="G39" s="138"/>
      <c r="H39" s="139">
        <f>SUM(B39:G39)</f>
        <v>0</v>
      </c>
      <c r="I39" s="104"/>
      <c r="K39" s="281"/>
    </row>
    <row r="40" spans="1:11" ht="20.100000000000001" customHeight="1" thickBot="1" x14ac:dyDescent="0.25">
      <c r="A40" s="102" t="s">
        <v>371</v>
      </c>
      <c r="B40" s="135"/>
      <c r="C40" s="135"/>
      <c r="D40" s="135"/>
      <c r="E40" s="135"/>
      <c r="F40" s="135"/>
      <c r="G40" s="135"/>
      <c r="H40" s="137">
        <f>SUM(B40:G40)</f>
        <v>0</v>
      </c>
      <c r="I40" s="104"/>
      <c r="K40" s="281"/>
    </row>
    <row r="41" spans="1:11" ht="15" customHeight="1" thickBot="1" x14ac:dyDescent="0.25">
      <c r="A41" s="105" t="s">
        <v>120</v>
      </c>
      <c r="B41" s="48"/>
      <c r="C41" s="48"/>
      <c r="D41" s="48"/>
      <c r="E41" s="48"/>
      <c r="F41" s="48"/>
      <c r="G41" s="48"/>
      <c r="H41" s="48"/>
      <c r="I41" s="90" t="str">
        <f>CONCATENATE(LEN(A42),"/",1000)</f>
        <v>0/1000</v>
      </c>
      <c r="K41" s="281"/>
    </row>
    <row r="42" spans="1:11" ht="99.95" customHeight="1" thickBot="1" x14ac:dyDescent="0.25">
      <c r="A42" s="402"/>
      <c r="B42" s="402"/>
      <c r="C42" s="402"/>
      <c r="D42" s="402"/>
      <c r="E42" s="402"/>
      <c r="F42" s="402"/>
      <c r="G42" s="402"/>
      <c r="H42" s="402"/>
      <c r="I42" s="402"/>
      <c r="K42" s="281"/>
    </row>
    <row r="43" spans="1:11" ht="6" customHeight="1" thickBot="1" x14ac:dyDescent="0.25">
      <c r="H43" s="100"/>
      <c r="K43" s="197"/>
    </row>
    <row r="44" spans="1:11" s="40" customFormat="1" ht="20.100000000000001" customHeight="1" thickBot="1" x14ac:dyDescent="0.25">
      <c r="A44" s="94" t="s">
        <v>82</v>
      </c>
      <c r="B44" s="134">
        <f>SUM(B45:B46)</f>
        <v>0</v>
      </c>
      <c r="C44" s="134">
        <f t="shared" ref="C44:G44" si="8">SUM(C45:C46)</f>
        <v>0</v>
      </c>
      <c r="D44" s="134">
        <f t="shared" si="8"/>
        <v>0</v>
      </c>
      <c r="E44" s="134">
        <f t="shared" si="8"/>
        <v>0</v>
      </c>
      <c r="F44" s="134">
        <f t="shared" si="8"/>
        <v>0</v>
      </c>
      <c r="G44" s="134">
        <f t="shared" si="8"/>
        <v>0</v>
      </c>
      <c r="H44" s="136">
        <f>SUM(H45:H46)</f>
        <v>0</v>
      </c>
      <c r="I44" s="96" t="str">
        <f>IF((H50&gt;0),H44/H50,"")</f>
        <v/>
      </c>
      <c r="K44" s="281" t="s">
        <v>364</v>
      </c>
    </row>
    <row r="45" spans="1:11" ht="30" customHeight="1" thickBot="1" x14ac:dyDescent="0.25">
      <c r="A45" s="107" t="s">
        <v>107</v>
      </c>
      <c r="B45" s="138"/>
      <c r="C45" s="103"/>
      <c r="D45" s="138"/>
      <c r="E45" s="103"/>
      <c r="F45" s="138"/>
      <c r="G45" s="103"/>
      <c r="H45" s="139">
        <f>SUM(B45:G45)</f>
        <v>0</v>
      </c>
      <c r="I45" s="104"/>
      <c r="K45" s="281"/>
    </row>
    <row r="46" spans="1:11" ht="20.100000000000001" customHeight="1" thickBot="1" x14ac:dyDescent="0.25">
      <c r="A46" s="107" t="s">
        <v>83</v>
      </c>
      <c r="B46" s="135"/>
      <c r="C46" s="103"/>
      <c r="D46" s="135"/>
      <c r="E46" s="103"/>
      <c r="F46" s="135"/>
      <c r="G46" s="103"/>
      <c r="H46" s="137">
        <f>SUM(B46:G46)</f>
        <v>0</v>
      </c>
      <c r="I46" s="104"/>
      <c r="K46" s="281"/>
    </row>
    <row r="47" spans="1:11" ht="15" customHeight="1" thickBot="1" x14ac:dyDescent="0.25">
      <c r="A47" s="105" t="s">
        <v>120</v>
      </c>
      <c r="B47" s="48"/>
      <c r="C47" s="48"/>
      <c r="D47" s="48"/>
      <c r="E47" s="48"/>
      <c r="F47" s="48"/>
      <c r="G47" s="48"/>
      <c r="H47" s="48"/>
      <c r="I47" s="90" t="str">
        <f>CONCATENATE(LEN(A48),"/",1000)</f>
        <v>0/1000</v>
      </c>
      <c r="K47" s="281"/>
    </row>
    <row r="48" spans="1:11" ht="99.95" customHeight="1" thickBot="1" x14ac:dyDescent="0.25">
      <c r="A48" s="402"/>
      <c r="B48" s="402"/>
      <c r="C48" s="402"/>
      <c r="D48" s="402"/>
      <c r="E48" s="402"/>
      <c r="F48" s="402"/>
      <c r="G48" s="402"/>
      <c r="H48" s="402"/>
      <c r="I48" s="402"/>
      <c r="K48" s="281"/>
    </row>
    <row r="49" spans="1:11" ht="8.1" customHeight="1" thickBot="1" x14ac:dyDescent="0.25"/>
    <row r="50" spans="1:11" s="40" customFormat="1" ht="20.100000000000001" customHeight="1" thickBot="1" x14ac:dyDescent="0.25">
      <c r="A50" s="97" t="s">
        <v>74</v>
      </c>
      <c r="B50" s="148">
        <f t="shared" ref="B50:H50" si="9">SUM(B7,B12,B18,B21,B28,B38,B44)</f>
        <v>0</v>
      </c>
      <c r="C50" s="148">
        <f t="shared" si="9"/>
        <v>0</v>
      </c>
      <c r="D50" s="148">
        <f t="shared" si="9"/>
        <v>0</v>
      </c>
      <c r="E50" s="148">
        <f t="shared" si="9"/>
        <v>0</v>
      </c>
      <c r="F50" s="148">
        <f t="shared" si="9"/>
        <v>0</v>
      </c>
      <c r="G50" s="148">
        <f t="shared" si="9"/>
        <v>0</v>
      </c>
      <c r="H50" s="149">
        <f t="shared" si="9"/>
        <v>0</v>
      </c>
      <c r="I50" s="98" t="str">
        <f>IF((H50&gt;0),H50/H50,"")</f>
        <v/>
      </c>
      <c r="K50" s="281" t="s">
        <v>365</v>
      </c>
    </row>
    <row r="51" spans="1:11" ht="8.1" customHeight="1" thickBot="1" x14ac:dyDescent="0.25">
      <c r="K51" s="281"/>
    </row>
    <row r="52" spans="1:11" s="40" customFormat="1" ht="20.100000000000001" customHeight="1" thickBot="1" x14ac:dyDescent="0.25">
      <c r="A52" s="162" t="s">
        <v>285</v>
      </c>
      <c r="B52" s="171"/>
      <c r="C52" s="172"/>
      <c r="D52" s="171"/>
      <c r="E52" s="172"/>
      <c r="F52" s="171"/>
      <c r="G52" s="172"/>
      <c r="H52" s="163"/>
      <c r="I52" s="164"/>
      <c r="K52" s="281"/>
    </row>
    <row r="53" spans="1:11" s="40" customFormat="1" ht="20.100000000000001" customHeight="1" thickBot="1" x14ac:dyDescent="0.25">
      <c r="A53" s="126" t="s">
        <v>289</v>
      </c>
      <c r="B53" s="144" t="str">
        <f t="shared" ref="B53:G53" si="10">IF(ISBLANK(B52),"",ROUNDDOWN(B50*B52/100,2))</f>
        <v/>
      </c>
      <c r="C53" s="144" t="str">
        <f t="shared" si="10"/>
        <v/>
      </c>
      <c r="D53" s="144" t="str">
        <f t="shared" si="10"/>
        <v/>
      </c>
      <c r="E53" s="144" t="str">
        <f t="shared" si="10"/>
        <v/>
      </c>
      <c r="F53" s="144" t="str">
        <f t="shared" si="10"/>
        <v/>
      </c>
      <c r="G53" s="144" t="str">
        <f t="shared" si="10"/>
        <v/>
      </c>
      <c r="H53" s="145">
        <f>SUM(B53:G53)</f>
        <v>0</v>
      </c>
      <c r="I53" s="127"/>
      <c r="K53" s="281"/>
    </row>
    <row r="54" spans="1:11" ht="8.1" customHeight="1" thickBot="1" x14ac:dyDescent="0.25">
      <c r="K54" s="281"/>
    </row>
    <row r="55" spans="1:11" s="40" customFormat="1" ht="20.100000000000001" customHeight="1" thickBot="1" x14ac:dyDescent="0.25">
      <c r="A55" s="162" t="s">
        <v>313</v>
      </c>
      <c r="B55" s="165" t="str">
        <f>IF(ISBLANK(B52),"",B52/100-B57)</f>
        <v/>
      </c>
      <c r="C55" s="165" t="str">
        <f t="shared" ref="C55:G55" si="11">IF(ISBLANK(C52),"",C52/100-C57)</f>
        <v/>
      </c>
      <c r="D55" s="165" t="str">
        <f t="shared" si="11"/>
        <v/>
      </c>
      <c r="E55" s="165" t="str">
        <f t="shared" si="11"/>
        <v/>
      </c>
      <c r="F55" s="165" t="str">
        <f t="shared" si="11"/>
        <v/>
      </c>
      <c r="G55" s="165" t="str">
        <f t="shared" si="11"/>
        <v/>
      </c>
      <c r="H55" s="166" t="str">
        <f>IF(H50&gt;0,(ROUNDUP(H56/H50,2)),"")</f>
        <v/>
      </c>
      <c r="I55" s="167"/>
      <c r="K55" s="281"/>
    </row>
    <row r="56" spans="1:11" ht="20.100000000000001" customHeight="1" thickBot="1" x14ac:dyDescent="0.25">
      <c r="A56" s="81" t="s">
        <v>287</v>
      </c>
      <c r="B56" s="146" t="str">
        <f t="shared" ref="B56:G56" si="12">IF(ISBLANK(B52),"",ROUNDDOWN(B53-B58,2))</f>
        <v/>
      </c>
      <c r="C56" s="146" t="str">
        <f t="shared" si="12"/>
        <v/>
      </c>
      <c r="D56" s="146" t="str">
        <f t="shared" si="12"/>
        <v/>
      </c>
      <c r="E56" s="146" t="str">
        <f t="shared" si="12"/>
        <v/>
      </c>
      <c r="F56" s="146" t="str">
        <f t="shared" si="12"/>
        <v/>
      </c>
      <c r="G56" s="146" t="str">
        <f t="shared" si="12"/>
        <v/>
      </c>
      <c r="H56" s="147">
        <f>SUM(B56:G56)</f>
        <v>0</v>
      </c>
      <c r="I56" s="83"/>
      <c r="K56" s="281"/>
    </row>
    <row r="57" spans="1:11" s="40" customFormat="1" ht="20.100000000000001" customHeight="1" thickBot="1" x14ac:dyDescent="0.25">
      <c r="A57" s="162" t="s">
        <v>314</v>
      </c>
      <c r="B57" s="165" t="str">
        <f>IF(ISBLANK(B52),"",VLOOKUP('5.1 Project1'!F13,'Hidden data'!$F$18:$I$26,3,))</f>
        <v/>
      </c>
      <c r="C57" s="168" t="str">
        <f>IF(ISBLANK(C52),"",VLOOKUP('5.1 Project1'!F14,'Hidden data'!$F$18:$I$26,3,))</f>
        <v/>
      </c>
      <c r="D57" s="165" t="str">
        <f>IF(ISBLANK(D52),"",VLOOKUP('5.1 Project1'!F15,'Hidden data'!$F$18:$I$26,3,))</f>
        <v/>
      </c>
      <c r="E57" s="168" t="str">
        <f>IF(ISBLANK(E52),"",VLOOKUP('5.1 Project1'!F16,'Hidden data'!$F$18:$I$26,3,))</f>
        <v/>
      </c>
      <c r="F57" s="165" t="str">
        <f>IF(ISBLANK(F52),"",VLOOKUP('5.1 Project1'!F17,'Hidden data'!$F$18:$I$26,3,))</f>
        <v/>
      </c>
      <c r="G57" s="168" t="str">
        <f>IF(ISBLANK(G52),"",VLOOKUP('5.1 Project1'!F18,'Hidden data'!$F$18:$I$26,3,))</f>
        <v/>
      </c>
      <c r="H57" s="166" t="str">
        <f>IF(H50&gt;0,(ROUNDDOWN(H58/H50,2))," ")</f>
        <v xml:space="preserve"> </v>
      </c>
      <c r="I57" s="167"/>
      <c r="K57" s="281"/>
    </row>
    <row r="58" spans="1:11" ht="20.100000000000001" customHeight="1" thickBot="1" x14ac:dyDescent="0.25">
      <c r="A58" s="81" t="s">
        <v>288</v>
      </c>
      <c r="B58" s="146" t="str">
        <f>IF((ISBLANK(B52)),"",ROUNDDOWN((B50*B57),2))</f>
        <v/>
      </c>
      <c r="C58" s="146" t="str">
        <f t="shared" ref="C58:G58" si="13">IF((ISBLANK(C52)),"",ROUNDDOWN((C50*C57),2))</f>
        <v/>
      </c>
      <c r="D58" s="146" t="str">
        <f t="shared" si="13"/>
        <v/>
      </c>
      <c r="E58" s="146" t="str">
        <f t="shared" si="13"/>
        <v/>
      </c>
      <c r="F58" s="146" t="str">
        <f t="shared" si="13"/>
        <v/>
      </c>
      <c r="G58" s="146" t="str">
        <f t="shared" si="13"/>
        <v/>
      </c>
      <c r="H58" s="147">
        <f>SUM(B58:G58)</f>
        <v>0</v>
      </c>
      <c r="I58" s="83"/>
      <c r="K58" s="281"/>
    </row>
    <row r="59" spans="1:11" ht="8.1" customHeight="1" thickBot="1" x14ac:dyDescent="0.25"/>
    <row r="60" spans="1:11" s="40" customFormat="1" ht="20.100000000000001" customHeight="1" thickBot="1" x14ac:dyDescent="0.25">
      <c r="A60" s="162" t="s">
        <v>286</v>
      </c>
      <c r="B60" s="169" t="str">
        <f t="shared" ref="B60:G60" si="14">IF(ISBLANK(B52),"",100-B52)</f>
        <v/>
      </c>
      <c r="C60" s="170" t="str">
        <f t="shared" si="14"/>
        <v/>
      </c>
      <c r="D60" s="169" t="str">
        <f t="shared" si="14"/>
        <v/>
      </c>
      <c r="E60" s="169" t="str">
        <f t="shared" si="14"/>
        <v/>
      </c>
      <c r="F60" s="170" t="str">
        <f t="shared" si="14"/>
        <v/>
      </c>
      <c r="G60" s="169" t="str">
        <f t="shared" si="14"/>
        <v/>
      </c>
      <c r="H60" s="166" t="str">
        <f>IF(H50&gt;0,(ROUNDUP(H61/H50,2)),"")</f>
        <v/>
      </c>
      <c r="I60" s="164"/>
      <c r="K60" s="401" t="s">
        <v>373</v>
      </c>
    </row>
    <row r="61" spans="1:11" s="40" customFormat="1" ht="20.100000000000001" customHeight="1" thickBot="1" x14ac:dyDescent="0.25">
      <c r="A61" s="126" t="s">
        <v>50</v>
      </c>
      <c r="B61" s="144" t="str">
        <f t="shared" ref="B61:G61" si="15">IF(ISBLANK(B52),"",ROUNDUP(B50-B53,2))</f>
        <v/>
      </c>
      <c r="C61" s="144" t="str">
        <f t="shared" si="15"/>
        <v/>
      </c>
      <c r="D61" s="144" t="str">
        <f t="shared" si="15"/>
        <v/>
      </c>
      <c r="E61" s="144" t="str">
        <f t="shared" si="15"/>
        <v/>
      </c>
      <c r="F61" s="144" t="str">
        <f t="shared" si="15"/>
        <v/>
      </c>
      <c r="G61" s="144" t="str">
        <f t="shared" si="15"/>
        <v/>
      </c>
      <c r="H61" s="144">
        <f>SUM(B61:G61)</f>
        <v>0</v>
      </c>
      <c r="I61" s="127"/>
      <c r="K61" s="401"/>
    </row>
    <row r="62" spans="1:11" ht="6" customHeight="1" thickBot="1" x14ac:dyDescent="0.25">
      <c r="H62" s="100"/>
      <c r="K62" s="401"/>
    </row>
    <row r="63" spans="1:11" ht="12" customHeight="1" thickBot="1" x14ac:dyDescent="0.25">
      <c r="K63" s="401"/>
    </row>
    <row r="64" spans="1:11" ht="12" customHeight="1" thickBot="1" x14ac:dyDescent="0.25">
      <c r="C64" s="108"/>
      <c r="D64" s="108"/>
      <c r="F64" s="108"/>
      <c r="K64" s="401"/>
    </row>
    <row r="65" spans="11:11" ht="12" customHeight="1" thickBot="1" x14ac:dyDescent="0.25">
      <c r="K65" s="401"/>
    </row>
    <row r="66" spans="11:11" ht="12" customHeight="1" thickBot="1" x14ac:dyDescent="0.25">
      <c r="K66" s="401"/>
    </row>
    <row r="67" spans="11:11" ht="12" customHeight="1" thickBot="1" x14ac:dyDescent="0.25">
      <c r="K67" s="401"/>
    </row>
    <row r="68" spans="11:11" ht="12" customHeight="1" thickBot="1" x14ac:dyDescent="0.25">
      <c r="K68" s="401"/>
    </row>
    <row r="69" spans="11:11" ht="12" customHeight="1" thickBot="1" x14ac:dyDescent="0.25">
      <c r="K69" s="401"/>
    </row>
  </sheetData>
  <sheetProtection password="C721" sheet="1" objects="1" scenarios="1" selectLockedCells="1"/>
  <mergeCells count="13">
    <mergeCell ref="A48:I48"/>
    <mergeCell ref="A10:I10"/>
    <mergeCell ref="A16:I16"/>
    <mergeCell ref="A26:I26"/>
    <mergeCell ref="A36:I36"/>
    <mergeCell ref="A42:I42"/>
    <mergeCell ref="K50:K58"/>
    <mergeCell ref="K60:K69"/>
    <mergeCell ref="K28:K31"/>
    <mergeCell ref="K5:K14"/>
    <mergeCell ref="K18:K24"/>
    <mergeCell ref="K33:K42"/>
    <mergeCell ref="K44:K48"/>
  </mergeCells>
  <conditionalFormatting sqref="A10 A16:E16 A26:E26 A36:E36 A42:E42 A48:E48 H48:I48 H42:I42 H36:I36 H26:I26 H16:I16 B45:G46 B19:G19 B29:G34 B8:G8 B13:G14 B22:G24 B39:G40">
    <cfRule type="notContainsBlanks" dxfId="61" priority="4">
      <formula>LEN(TRIM(A8))&gt;0</formula>
    </cfRule>
  </conditionalFormatting>
  <dataValidations count="3">
    <dataValidation type="textLength" operator="lessThanOrEqual" allowBlank="1" showInputMessage="1" showErrorMessage="1" errorTitle="Character limit!" error="Maximum number of characters is 500." sqref="A48:I48 A42:I42 A36:I36 A26:I26 A16:I16 A10:I10">
      <formula1>1000</formula1>
    </dataValidation>
    <dataValidation type="list" allowBlank="1" showInputMessage="1" showErrorMessage="1" sqref="B52:G52">
      <formula1>INTPU</formula1>
    </dataValidation>
    <dataValidation type="list" allowBlank="1" showInputMessage="1" showErrorMessage="1" sqref="B5:G5">
      <formula1>VAT</formula1>
    </dataValidation>
  </dataValidations>
  <pageMargins left="0.70866141732283472" right="0.70866141732283472" top="0.74803149606299213" bottom="0.74803149606299213" header="0.31496062992125984" footer="0.31496062992125984"/>
  <pageSetup paperSize="9" scale="79" fitToHeight="0" orientation="landscape" r:id="rId1"/>
  <rowBreaks count="2" manualBreakCount="2">
    <brk id="24" max="16383" man="1"/>
    <brk id="43" max="16383" man="1"/>
  </rowBreaks>
  <ignoredErrors>
    <ignoredError sqref="B19:C19 D19:G19" unlockedFormula="1"/>
    <ignoredError sqref="H57" formula="1"/>
  </ignoredErrors>
  <extLst>
    <ext xmlns:x14="http://schemas.microsoft.com/office/spreadsheetml/2009/9/main" uri="{78C0D931-6437-407d-A8EE-F0AAD7539E65}">
      <x14:conditionalFormattings>
        <x14:conditionalFormatting xmlns:xm="http://schemas.microsoft.com/office/excel/2006/main">
          <x14:cfRule type="notContainsBlanks" priority="2" id="{160FE3AC-103E-4F21-B06A-C076566A9AA0}">
            <xm:f>LEN(TRIM('5.16 Budget8'!F16))&gt;0</xm:f>
            <x14:dxf>
              <fill>
                <patternFill patternType="none">
                  <bgColor auto="1"/>
                </patternFill>
              </fill>
            </x14:dxf>
          </x14:cfRule>
          <xm:sqref>F16:G16 F26:G26 F36:G36 F42:G42 F48:G48</xm:sqref>
        </x14:conditionalFormatting>
        <x14:conditionalFormatting xmlns:xm="http://schemas.microsoft.com/office/excel/2006/main">
          <x14:cfRule type="expression" priority="1" id="{D45E1596-7AD7-45D4-976D-35619D27E5E1}">
            <xm:f>$H$50&gt;VLOOKUP('5.1 Project1'!$F$7,'Hidden data'!$C$18:$D$24,2,)</xm:f>
            <x14:dxf>
              <font>
                <color rgb="FFFF0000"/>
              </font>
            </x14:dxf>
          </x14:cfRule>
          <xm:sqref>H50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zoomScale="115" zoomScaleNormal="115" workbookViewId="0">
      <selection activeCell="A5" sqref="A5:I5"/>
    </sheetView>
  </sheetViews>
  <sheetFormatPr defaultRowHeight="12.75" x14ac:dyDescent="0.2"/>
  <cols>
    <col min="1" max="4" width="10.7109375" style="124" customWidth="1"/>
    <col min="5" max="5" width="2.7109375" style="124" customWidth="1"/>
    <col min="6" max="7" width="10.7109375" style="124" customWidth="1"/>
    <col min="8" max="8" width="6.7109375" style="124" customWidth="1"/>
    <col min="9" max="9" width="14.7109375" style="124" customWidth="1"/>
    <col min="10" max="10" width="1.7109375" style="124" customWidth="1"/>
    <col min="11" max="11" width="35.7109375" style="124" customWidth="1"/>
    <col min="12" max="16384" width="9.140625" style="124"/>
  </cols>
  <sheetData>
    <row r="1" spans="1:11" ht="30" customHeight="1" x14ac:dyDescent="0.2">
      <c r="A1" s="19" t="s">
        <v>266</v>
      </c>
      <c r="B1" s="19"/>
      <c r="C1" s="19"/>
      <c r="D1" s="19"/>
      <c r="E1" s="19"/>
      <c r="F1" s="19"/>
      <c r="G1" s="19"/>
      <c r="H1" s="19"/>
      <c r="I1" s="93" t="s">
        <v>197</v>
      </c>
    </row>
    <row r="2" spans="1:11" ht="8.1" customHeight="1" thickBot="1" x14ac:dyDescent="0.25"/>
    <row r="3" spans="1:11" ht="20.100000000000001" customHeight="1" thickBot="1" x14ac:dyDescent="0.25">
      <c r="A3" s="21" t="s">
        <v>177</v>
      </c>
      <c r="B3" s="22"/>
      <c r="C3" s="22"/>
      <c r="D3" s="22"/>
      <c r="E3" s="22"/>
      <c r="F3" s="22"/>
      <c r="G3" s="22"/>
      <c r="H3" s="38"/>
      <c r="I3" s="112"/>
      <c r="K3" s="358" t="s">
        <v>353</v>
      </c>
    </row>
    <row r="4" spans="1:11" ht="15" customHeight="1" thickBot="1" x14ac:dyDescent="0.25">
      <c r="A4" s="78" t="s">
        <v>138</v>
      </c>
      <c r="B4" s="79"/>
      <c r="C4" s="79"/>
      <c r="D4" s="79"/>
      <c r="E4" s="79"/>
      <c r="F4" s="79"/>
      <c r="G4" s="79"/>
      <c r="H4" s="79"/>
      <c r="I4" s="247" t="str">
        <f>CONCATENATE(LEN(A5),"/",100)</f>
        <v>0/100</v>
      </c>
      <c r="K4" s="358"/>
    </row>
    <row r="5" spans="1:11" ht="24.95" customHeight="1" thickBot="1" x14ac:dyDescent="0.25">
      <c r="A5" s="330"/>
      <c r="B5" s="330"/>
      <c r="C5" s="330"/>
      <c r="D5" s="330"/>
      <c r="E5" s="330"/>
      <c r="F5" s="330"/>
      <c r="G5" s="330"/>
      <c r="H5" s="330"/>
      <c r="I5" s="330"/>
      <c r="K5" s="358"/>
    </row>
    <row r="6" spans="1:11" ht="15" customHeight="1" thickBot="1" x14ac:dyDescent="0.25">
      <c r="A6" s="78" t="s">
        <v>144</v>
      </c>
      <c r="B6" s="79"/>
      <c r="C6" s="79"/>
      <c r="D6" s="247" t="str">
        <f>CONCATENATE(LEN(A7),"/",10)</f>
        <v>0/10</v>
      </c>
      <c r="F6" s="78" t="s">
        <v>345</v>
      </c>
      <c r="G6" s="79"/>
      <c r="H6" s="79"/>
      <c r="I6" s="85"/>
      <c r="K6" s="358"/>
    </row>
    <row r="7" spans="1:11" ht="24.95" customHeight="1" thickBot="1" x14ac:dyDescent="0.25">
      <c r="A7" s="330"/>
      <c r="B7" s="330"/>
      <c r="C7" s="412"/>
      <c r="D7" s="412"/>
      <c r="F7" s="413"/>
      <c r="G7" s="414"/>
      <c r="H7" s="414"/>
      <c r="I7" s="415"/>
      <c r="K7" s="358"/>
    </row>
    <row r="8" spans="1:11" ht="15" customHeight="1" thickBot="1" x14ac:dyDescent="0.25">
      <c r="A8" s="376" t="s">
        <v>145</v>
      </c>
      <c r="B8" s="336"/>
      <c r="C8" s="376" t="s">
        <v>354</v>
      </c>
      <c r="D8" s="337"/>
      <c r="F8" s="376" t="s">
        <v>49</v>
      </c>
      <c r="G8" s="337"/>
      <c r="H8" s="377" t="s">
        <v>85</v>
      </c>
      <c r="I8" s="378"/>
      <c r="K8" s="358"/>
    </row>
    <row r="9" spans="1:11" ht="24.95" customHeight="1" thickBot="1" x14ac:dyDescent="0.25">
      <c r="A9" s="374"/>
      <c r="B9" s="375"/>
      <c r="C9" s="372" t="str">
        <f>IF(OR('5.4 Budget2'!H44&gt;0,OR('5.4 Budget2'!B40&gt;50000,'5.4 Budget2'!C40&gt;50000,'5.4 Budget2'!D40&gt;50000,'5.4 Budget2'!E40&gt;50000,'5.4 Budget2'!F40&gt;50000,'5.4 Budget2'!G40&gt;50000)),"Investment","SOFT")</f>
        <v>SOFT</v>
      </c>
      <c r="D9" s="373"/>
      <c r="F9" s="368">
        <f>'Hidden data'!K97</f>
        <v>0</v>
      </c>
      <c r="G9" s="368"/>
      <c r="H9" s="368">
        <f>'Hidden data'!E97</f>
        <v>0</v>
      </c>
      <c r="I9" s="368"/>
      <c r="K9" s="358"/>
    </row>
    <row r="10" spans="1:11" ht="8.1" customHeight="1" thickBot="1" x14ac:dyDescent="0.25">
      <c r="A10" s="20"/>
      <c r="B10" s="20"/>
      <c r="C10" s="20"/>
      <c r="D10" s="20"/>
      <c r="E10" s="20"/>
      <c r="F10" s="20"/>
      <c r="G10" s="20"/>
      <c r="H10" s="20"/>
      <c r="I10" s="20"/>
    </row>
    <row r="11" spans="1:11" ht="20.100000000000001" customHeight="1" x14ac:dyDescent="0.2">
      <c r="A11" s="21" t="s">
        <v>326</v>
      </c>
      <c r="B11" s="22"/>
      <c r="C11" s="22"/>
      <c r="D11" s="22"/>
      <c r="E11" s="22"/>
      <c r="F11" s="22"/>
      <c r="G11" s="22"/>
      <c r="H11" s="38"/>
      <c r="I11" s="39"/>
      <c r="K11" s="286" t="s">
        <v>350</v>
      </c>
    </row>
    <row r="12" spans="1:11" ht="15" customHeight="1" x14ac:dyDescent="0.2">
      <c r="A12" s="110" t="s">
        <v>147</v>
      </c>
      <c r="B12" s="302" t="s">
        <v>291</v>
      </c>
      <c r="C12" s="391"/>
      <c r="D12" s="391"/>
      <c r="E12" s="303"/>
      <c r="F12" s="302" t="s">
        <v>135</v>
      </c>
      <c r="G12" s="303"/>
      <c r="H12" s="302" t="s">
        <v>2</v>
      </c>
      <c r="I12" s="396"/>
      <c r="K12" s="287"/>
    </row>
    <row r="13" spans="1:11" ht="24.95" customHeight="1" x14ac:dyDescent="0.2">
      <c r="A13" s="249" t="s">
        <v>152</v>
      </c>
      <c r="B13" s="379" t="s">
        <v>319</v>
      </c>
      <c r="C13" s="380"/>
      <c r="D13" s="380"/>
      <c r="E13" s="380"/>
      <c r="F13" s="392" t="str">
        <f>IF(ISBLANK(B13),"",T(VLOOKUP(B13,'Hidden data'!$B$47:$H$58,7,)))</f>
        <v/>
      </c>
      <c r="G13" s="393"/>
      <c r="H13" s="392" t="str">
        <f>IF(ISBLANK(B13),"",T(VLOOKUP(B13,'Hidden data'!$B$47:$G$58,5,)))</f>
        <v/>
      </c>
      <c r="I13" s="397"/>
      <c r="K13" s="287"/>
    </row>
    <row r="14" spans="1:11" ht="24.95" customHeight="1" thickBot="1" x14ac:dyDescent="0.25">
      <c r="A14" s="250" t="s">
        <v>141</v>
      </c>
      <c r="B14" s="379"/>
      <c r="C14" s="380"/>
      <c r="D14" s="380"/>
      <c r="E14" s="380"/>
      <c r="F14" s="392" t="str">
        <f>IF(ISBLANK(B14),"",T(VLOOKUP(B14,'Hidden data'!$B$47:$H$58,7,)))</f>
        <v/>
      </c>
      <c r="G14" s="393"/>
      <c r="H14" s="392" t="str">
        <f>IF(ISBLANK(B14),"",T(VLOOKUP(B14,'Hidden data'!$B$47:$G$58,5,)))</f>
        <v/>
      </c>
      <c r="I14" s="397"/>
      <c r="K14" s="288"/>
    </row>
    <row r="15" spans="1:11" ht="24.95" customHeight="1" thickBot="1" x14ac:dyDescent="0.25">
      <c r="A15" s="250" t="s">
        <v>139</v>
      </c>
      <c r="B15" s="379"/>
      <c r="C15" s="380"/>
      <c r="D15" s="380"/>
      <c r="E15" s="380"/>
      <c r="F15" s="392" t="str">
        <f>IF(ISBLANK(B15),"",T(VLOOKUP(B15,'Hidden data'!$B$47:$H$58,7,)))</f>
        <v/>
      </c>
      <c r="G15" s="393"/>
      <c r="H15" s="392" t="str">
        <f>IF(ISBLANK(B15),"",T(VLOOKUP(B15,'Hidden data'!$B$47:$G$58,5,)))</f>
        <v/>
      </c>
      <c r="I15" s="397"/>
    </row>
    <row r="16" spans="1:11" ht="24.95" customHeight="1" thickBot="1" x14ac:dyDescent="0.25">
      <c r="A16" s="250" t="s">
        <v>140</v>
      </c>
      <c r="B16" s="379"/>
      <c r="C16" s="380"/>
      <c r="D16" s="380"/>
      <c r="E16" s="380"/>
      <c r="F16" s="392" t="str">
        <f>IF(ISBLANK(B16),"",T(VLOOKUP(B16,'Hidden data'!$B$47:$H$58,7,)))</f>
        <v/>
      </c>
      <c r="G16" s="393"/>
      <c r="H16" s="392" t="str">
        <f>IF(ISBLANK(B16),"",T(VLOOKUP(B16,'Hidden data'!$B$47:$G$58,5,)))</f>
        <v/>
      </c>
      <c r="I16" s="397"/>
      <c r="K16" s="358" t="s">
        <v>351</v>
      </c>
    </row>
    <row r="17" spans="1:11" ht="24.95" customHeight="1" thickBot="1" x14ac:dyDescent="0.25">
      <c r="A17" s="250" t="s">
        <v>276</v>
      </c>
      <c r="B17" s="379"/>
      <c r="C17" s="380"/>
      <c r="D17" s="380"/>
      <c r="E17" s="380"/>
      <c r="F17" s="392" t="str">
        <f>IF(ISBLANK(B17),"",T(VLOOKUP(B17,'Hidden data'!$B$47:$H$58,7,)))</f>
        <v/>
      </c>
      <c r="G17" s="393"/>
      <c r="H17" s="392" t="str">
        <f>IF(ISBLANK(B17),"",T(VLOOKUP(B17,'Hidden data'!$B$47:$G$58,5,)))</f>
        <v/>
      </c>
      <c r="I17" s="397"/>
      <c r="K17" s="358"/>
    </row>
    <row r="18" spans="1:11" ht="24.95" customHeight="1" thickBot="1" x14ac:dyDescent="0.25">
      <c r="A18" s="251" t="s">
        <v>277</v>
      </c>
      <c r="B18" s="388"/>
      <c r="C18" s="389"/>
      <c r="D18" s="389"/>
      <c r="E18" s="389"/>
      <c r="F18" s="394" t="str">
        <f>IF(ISBLANK(B18),"",T(VLOOKUP(B18,'Hidden data'!$B$47:$H$58,7,)))</f>
        <v/>
      </c>
      <c r="G18" s="395"/>
      <c r="H18" s="394" t="str">
        <f>IF(ISBLANK(B18),"",T(VLOOKUP(B18,'Hidden data'!$B$47:$G$58,5,)))</f>
        <v/>
      </c>
      <c r="I18" s="398"/>
      <c r="K18" s="358"/>
    </row>
    <row r="19" spans="1:11" ht="8.1" customHeight="1" x14ac:dyDescent="0.2">
      <c r="A19" s="20"/>
      <c r="B19" s="20"/>
      <c r="C19" s="20"/>
      <c r="D19" s="20"/>
      <c r="E19" s="20"/>
      <c r="F19" s="20"/>
      <c r="G19" s="20"/>
      <c r="H19" s="20"/>
      <c r="I19" s="20"/>
    </row>
    <row r="20" spans="1:11" ht="15" customHeight="1" x14ac:dyDescent="0.2">
      <c r="A20" s="110" t="s">
        <v>147</v>
      </c>
      <c r="B20" s="302" t="s">
        <v>291</v>
      </c>
      <c r="C20" s="391"/>
      <c r="D20" s="391"/>
      <c r="E20" s="303"/>
      <c r="F20" s="302" t="s">
        <v>135</v>
      </c>
      <c r="G20" s="303"/>
      <c r="H20" s="391" t="s">
        <v>2</v>
      </c>
      <c r="I20" s="396"/>
    </row>
    <row r="21" spans="1:11" ht="24.95" customHeight="1" x14ac:dyDescent="0.2">
      <c r="A21" s="250" t="s">
        <v>178</v>
      </c>
      <c r="B21" s="390"/>
      <c r="C21" s="390"/>
      <c r="D21" s="390"/>
      <c r="E21" s="390"/>
      <c r="F21" s="392" t="str">
        <f>IF(ISBLANK(B21),"",T(VLOOKUP(B21,'Hidden data'!$C$74:$F$81,4,)))</f>
        <v/>
      </c>
      <c r="G21" s="399"/>
      <c r="H21" s="392" t="str">
        <f>IF(ISBLANK(B21),"",T(VLOOKUP(B21,'Hidden data'!$C$74:$F$81,2,)))</f>
        <v/>
      </c>
      <c r="I21" s="397"/>
    </row>
    <row r="22" spans="1:11" ht="24.95" customHeight="1" x14ac:dyDescent="0.2">
      <c r="A22" s="250" t="s">
        <v>179</v>
      </c>
      <c r="B22" s="390"/>
      <c r="C22" s="390"/>
      <c r="D22" s="390"/>
      <c r="E22" s="390"/>
      <c r="F22" s="392" t="str">
        <f>IF(ISBLANK(B22),"",T(VLOOKUP(B22,'Hidden data'!$C$74:$F$81,4,)))</f>
        <v/>
      </c>
      <c r="G22" s="399"/>
      <c r="H22" s="392" t="str">
        <f>IF(ISBLANK(B22),"",T(VLOOKUP(B22,'Hidden data'!$C$74:$F$81,2,)))</f>
        <v/>
      </c>
      <c r="I22" s="397"/>
    </row>
    <row r="23" spans="1:11" ht="24.95" customHeight="1" x14ac:dyDescent="0.2">
      <c r="A23" s="250" t="s">
        <v>180</v>
      </c>
      <c r="B23" s="390"/>
      <c r="C23" s="390"/>
      <c r="D23" s="390"/>
      <c r="E23" s="390"/>
      <c r="F23" s="392" t="str">
        <f>IF(ISBLANK(B23),"",T(VLOOKUP(B23,'Hidden data'!$C$74:$F$81,4,)))</f>
        <v/>
      </c>
      <c r="G23" s="399"/>
      <c r="H23" s="392" t="str">
        <f>IF(ISBLANK(B23),"",T(VLOOKUP(B23,'Hidden data'!$C$74:$F$81,2,)))</f>
        <v/>
      </c>
      <c r="I23" s="397"/>
    </row>
    <row r="24" spans="1:11" ht="24.95" customHeight="1" x14ac:dyDescent="0.2">
      <c r="A24" s="251" t="s">
        <v>181</v>
      </c>
      <c r="B24" s="387"/>
      <c r="C24" s="387"/>
      <c r="D24" s="387"/>
      <c r="E24" s="387"/>
      <c r="F24" s="394" t="str">
        <f>IF(ISBLANK(B24),"",T(VLOOKUP(B24,'Hidden data'!$C$74:$F$81,4,)))</f>
        <v/>
      </c>
      <c r="G24" s="400"/>
      <c r="H24" s="394" t="str">
        <f>IF(ISBLANK(B24),"",T(VLOOKUP(B24,'Hidden data'!$C$74:$F$81,2,)))</f>
        <v/>
      </c>
      <c r="I24" s="398"/>
    </row>
    <row r="25" spans="1:11" ht="6" customHeight="1" thickBot="1" x14ac:dyDescent="0.25"/>
    <row r="26" spans="1:11" ht="20.100000000000001" customHeight="1" thickBot="1" x14ac:dyDescent="0.25">
      <c r="A26" s="363" t="s">
        <v>121</v>
      </c>
      <c r="B26" s="364"/>
      <c r="C26" s="364"/>
      <c r="D26" s="364"/>
      <c r="E26" s="364"/>
      <c r="F26" s="364"/>
      <c r="G26" s="364"/>
      <c r="H26" s="364"/>
      <c r="I26" s="365"/>
      <c r="K26" s="358" t="s">
        <v>352</v>
      </c>
    </row>
    <row r="27" spans="1:11" ht="15" customHeight="1" thickBot="1" x14ac:dyDescent="0.25">
      <c r="A27" s="110" t="s">
        <v>239</v>
      </c>
      <c r="B27" s="384" t="s">
        <v>238</v>
      </c>
      <c r="C27" s="385"/>
      <c r="D27" s="385"/>
      <c r="E27" s="385"/>
      <c r="F27" s="385"/>
      <c r="G27" s="386"/>
      <c r="H27" s="87" t="s">
        <v>240</v>
      </c>
      <c r="I27" s="88" t="s">
        <v>100</v>
      </c>
      <c r="K27" s="358"/>
    </row>
    <row r="28" spans="1:11" ht="20.100000000000001" customHeight="1" thickBot="1" x14ac:dyDescent="0.25">
      <c r="A28" s="252" t="s">
        <v>229</v>
      </c>
      <c r="B28" s="381" t="s">
        <v>246</v>
      </c>
      <c r="C28" s="382"/>
      <c r="D28" s="382"/>
      <c r="E28" s="382"/>
      <c r="F28" s="382"/>
      <c r="G28" s="383"/>
      <c r="H28" s="253" t="s">
        <v>241</v>
      </c>
      <c r="I28" s="260"/>
      <c r="J28" s="30"/>
      <c r="K28" s="358"/>
    </row>
    <row r="29" spans="1:11" ht="20.100000000000001" customHeight="1" thickBot="1" x14ac:dyDescent="0.25">
      <c r="A29" s="252" t="s">
        <v>230</v>
      </c>
      <c r="B29" s="381" t="s">
        <v>247</v>
      </c>
      <c r="C29" s="382"/>
      <c r="D29" s="382"/>
      <c r="E29" s="382"/>
      <c r="F29" s="382"/>
      <c r="G29" s="383"/>
      <c r="H29" s="253" t="s">
        <v>241</v>
      </c>
      <c r="I29" s="260"/>
      <c r="J29" s="30"/>
      <c r="K29" s="358"/>
    </row>
    <row r="30" spans="1:11" ht="20.100000000000001" customHeight="1" thickBot="1" x14ac:dyDescent="0.25">
      <c r="A30" s="252" t="s">
        <v>231</v>
      </c>
      <c r="B30" s="381" t="s">
        <v>248</v>
      </c>
      <c r="C30" s="382"/>
      <c r="D30" s="382"/>
      <c r="E30" s="382"/>
      <c r="F30" s="382"/>
      <c r="G30" s="383"/>
      <c r="H30" s="253" t="s">
        <v>242</v>
      </c>
      <c r="I30" s="260"/>
      <c r="J30" s="30"/>
      <c r="K30" s="358"/>
    </row>
    <row r="31" spans="1:11" ht="20.100000000000001" customHeight="1" thickBot="1" x14ac:dyDescent="0.25">
      <c r="A31" s="252" t="s">
        <v>232</v>
      </c>
      <c r="B31" s="381" t="s">
        <v>249</v>
      </c>
      <c r="C31" s="382"/>
      <c r="D31" s="382"/>
      <c r="E31" s="382"/>
      <c r="F31" s="382"/>
      <c r="G31" s="383"/>
      <c r="H31" s="253" t="s">
        <v>243</v>
      </c>
      <c r="I31" s="260"/>
      <c r="K31" s="358"/>
    </row>
    <row r="32" spans="1:11" ht="20.100000000000001" customHeight="1" x14ac:dyDescent="0.2">
      <c r="A32" s="252" t="s">
        <v>233</v>
      </c>
      <c r="B32" s="381" t="s">
        <v>250</v>
      </c>
      <c r="C32" s="382"/>
      <c r="D32" s="382"/>
      <c r="E32" s="382"/>
      <c r="F32" s="382"/>
      <c r="G32" s="383"/>
      <c r="H32" s="253" t="s">
        <v>244</v>
      </c>
      <c r="I32" s="260"/>
    </row>
    <row r="33" spans="1:10" ht="20.100000000000001" customHeight="1" x14ac:dyDescent="0.2">
      <c r="A33" s="252" t="s">
        <v>234</v>
      </c>
      <c r="B33" s="381" t="s">
        <v>251</v>
      </c>
      <c r="C33" s="382"/>
      <c r="D33" s="382"/>
      <c r="E33" s="382"/>
      <c r="F33" s="382"/>
      <c r="G33" s="383"/>
      <c r="H33" s="253" t="s">
        <v>245</v>
      </c>
      <c r="I33" s="260"/>
      <c r="J33" s="30"/>
    </row>
    <row r="34" spans="1:10" ht="20.100000000000001" customHeight="1" x14ac:dyDescent="0.2">
      <c r="A34" s="252" t="s">
        <v>235</v>
      </c>
      <c r="B34" s="381" t="s">
        <v>252</v>
      </c>
      <c r="C34" s="382"/>
      <c r="D34" s="382"/>
      <c r="E34" s="382"/>
      <c r="F34" s="382"/>
      <c r="G34" s="383"/>
      <c r="H34" s="253" t="s">
        <v>245</v>
      </c>
      <c r="I34" s="260"/>
      <c r="J34" s="30"/>
    </row>
    <row r="35" spans="1:10" ht="24.95" customHeight="1" x14ac:dyDescent="0.2">
      <c r="A35" s="254" t="s">
        <v>236</v>
      </c>
      <c r="B35" s="381" t="s">
        <v>253</v>
      </c>
      <c r="C35" s="382"/>
      <c r="D35" s="382"/>
      <c r="E35" s="382"/>
      <c r="F35" s="382"/>
      <c r="G35" s="383"/>
      <c r="H35" s="255" t="s">
        <v>245</v>
      </c>
      <c r="I35" s="260"/>
      <c r="J35" s="30"/>
    </row>
    <row r="36" spans="1:10" ht="24.95" customHeight="1" x14ac:dyDescent="0.2">
      <c r="A36" s="256" t="s">
        <v>237</v>
      </c>
      <c r="B36" s="360" t="s">
        <v>254</v>
      </c>
      <c r="C36" s="361"/>
      <c r="D36" s="361"/>
      <c r="E36" s="361"/>
      <c r="F36" s="361"/>
      <c r="G36" s="362"/>
      <c r="H36" s="257" t="s">
        <v>241</v>
      </c>
      <c r="I36" s="261"/>
    </row>
  </sheetData>
  <sheetProtection password="C721" sheet="1" objects="1" scenarios="1" selectLockedCells="1"/>
  <mergeCells count="62">
    <mergeCell ref="F24:G24"/>
    <mergeCell ref="H24:I24"/>
    <mergeCell ref="F17:G17"/>
    <mergeCell ref="H17:I17"/>
    <mergeCell ref="F18:G18"/>
    <mergeCell ref="H18:I18"/>
    <mergeCell ref="F20:G20"/>
    <mergeCell ref="H20:I20"/>
    <mergeCell ref="B36:G36"/>
    <mergeCell ref="K3:K9"/>
    <mergeCell ref="K11:K14"/>
    <mergeCell ref="K16:K18"/>
    <mergeCell ref="K26:K31"/>
    <mergeCell ref="F12:G12"/>
    <mergeCell ref="H12:I12"/>
    <mergeCell ref="F13:G13"/>
    <mergeCell ref="H13:I13"/>
    <mergeCell ref="F14:G14"/>
    <mergeCell ref="H14:I14"/>
    <mergeCell ref="F15:G15"/>
    <mergeCell ref="H15:I15"/>
    <mergeCell ref="F16:G16"/>
    <mergeCell ref="H16:I16"/>
    <mergeCell ref="B24:E24"/>
    <mergeCell ref="A26:I26"/>
    <mergeCell ref="B33:G33"/>
    <mergeCell ref="B34:G34"/>
    <mergeCell ref="B35:G35"/>
    <mergeCell ref="B27:G27"/>
    <mergeCell ref="B28:G28"/>
    <mergeCell ref="B29:G29"/>
    <mergeCell ref="B30:G30"/>
    <mergeCell ref="B31:G31"/>
    <mergeCell ref="B32:G32"/>
    <mergeCell ref="B21:E21"/>
    <mergeCell ref="B22:E22"/>
    <mergeCell ref="B23:E23"/>
    <mergeCell ref="F21:G21"/>
    <mergeCell ref="H21:I21"/>
    <mergeCell ref="F22:G22"/>
    <mergeCell ref="H22:I22"/>
    <mergeCell ref="F23:G23"/>
    <mergeCell ref="H23:I23"/>
    <mergeCell ref="B16:E16"/>
    <mergeCell ref="B17:E17"/>
    <mergeCell ref="B18:E18"/>
    <mergeCell ref="B20:E20"/>
    <mergeCell ref="B13:E13"/>
    <mergeCell ref="B14:E14"/>
    <mergeCell ref="B15:E15"/>
    <mergeCell ref="A5:I5"/>
    <mergeCell ref="A7:D7"/>
    <mergeCell ref="F7:I7"/>
    <mergeCell ref="A8:B8"/>
    <mergeCell ref="C8:D8"/>
    <mergeCell ref="F8:G8"/>
    <mergeCell ref="H8:I8"/>
    <mergeCell ref="A9:B9"/>
    <mergeCell ref="C9:D9"/>
    <mergeCell ref="F9:G9"/>
    <mergeCell ref="H9:I9"/>
    <mergeCell ref="B12:E12"/>
  </mergeCells>
  <conditionalFormatting sqref="A5:I5 A7:D7 F7:I7 A9:D9 F9:I9 B13:B18 F13:F18 H13:H18">
    <cfRule type="notContainsBlanks" dxfId="58" priority="5">
      <formula>LEN(TRIM(A5))&gt;0</formula>
    </cfRule>
  </conditionalFormatting>
  <conditionalFormatting sqref="I28:I36">
    <cfRule type="notContainsBlanks" dxfId="57" priority="4">
      <formula>LEN(TRIM(I28))&gt;0</formula>
    </cfRule>
  </conditionalFormatting>
  <conditionalFormatting sqref="H21:H24">
    <cfRule type="notContainsBlanks" dxfId="56" priority="2">
      <formula>LEN(TRIM(H21))&gt;0</formula>
    </cfRule>
  </conditionalFormatting>
  <conditionalFormatting sqref="B21:B24 F21:F24">
    <cfRule type="notContainsBlanks" dxfId="55" priority="1">
      <formula>LEN(TRIM(B21))&gt;0</formula>
    </cfRule>
  </conditionalFormatting>
  <dataValidations count="7">
    <dataValidation type="textLength" operator="lessThanOrEqual" allowBlank="1" showErrorMessage="1" errorTitle="Character limit" error="Please follow the character limit!" sqref="A7:D7">
      <formula1>10</formula1>
    </dataValidation>
    <dataValidation type="list" allowBlank="1" showInputMessage="1" showErrorMessage="1" sqref="B21:E24">
      <formula1>APName</formula1>
    </dataValidation>
    <dataValidation type="list" allowBlank="1" showInputMessage="1" showErrorMessage="1" sqref="B13:E18 B19:F19">
      <formula1>Name</formula1>
    </dataValidation>
    <dataValidation type="list" operator="lessThanOrEqual" allowBlank="1" errorTitle="Memeber states" error="Please choose from the drop down menu." sqref="A9:B9">
      <formula1>Duration</formula1>
    </dataValidation>
    <dataValidation type="list" allowBlank="1" showInputMessage="1" showErrorMessage="1" errorTitle="Roll down cell!" error="Please choose from the drop down menu." sqref="F7:I7">
      <formula1>Actions</formula1>
    </dataValidation>
    <dataValidation type="textLength" operator="lessThanOrEqual" allowBlank="1" showInputMessage="1" showErrorMessage="1" sqref="A5:I5">
      <formula1>100</formula1>
    </dataValidation>
    <dataValidation type="textLength" operator="lessThanOrEqual" allowBlank="1" errorTitle="Memeber states" error="Please choose from the drop down menu." sqref="H9 C9 F9">
      <formula1>30</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25</vt:i4>
      </vt:variant>
      <vt:variant>
        <vt:lpstr>Névvel ellátott tartományok</vt:lpstr>
      </vt:variant>
      <vt:variant>
        <vt:i4>45</vt:i4>
      </vt:variant>
    </vt:vector>
  </HeadingPairs>
  <TitlesOfParts>
    <vt:vector size="70" baseType="lpstr">
      <vt:lpstr>1. Cover</vt:lpstr>
      <vt:lpstr>2. Main data</vt:lpstr>
      <vt:lpstr>3. Project overview</vt:lpstr>
      <vt:lpstr>4.1 LB-DATA</vt:lpstr>
      <vt:lpstr>4.2 BEN-DATA </vt:lpstr>
      <vt:lpstr>4.3 AP-DATA</vt:lpstr>
      <vt:lpstr>5.1 Project1</vt:lpstr>
      <vt:lpstr>5.2 Budget1</vt:lpstr>
      <vt:lpstr>5.3 Project2</vt:lpstr>
      <vt:lpstr>5.4 Budget2</vt:lpstr>
      <vt:lpstr>5.5 Project3</vt:lpstr>
      <vt:lpstr>5.6 Budget3</vt:lpstr>
      <vt:lpstr>5.7 Project4</vt:lpstr>
      <vt:lpstr>5.8 Budget4</vt:lpstr>
      <vt:lpstr>5.9 Project5</vt:lpstr>
      <vt:lpstr>5.10 Budget5</vt:lpstr>
      <vt:lpstr>5.11 Project6</vt:lpstr>
      <vt:lpstr>5.12 Budget6</vt:lpstr>
      <vt:lpstr>5.13 Project7</vt:lpstr>
      <vt:lpstr>5.14 Budget7</vt:lpstr>
      <vt:lpstr>5.15 Project8</vt:lpstr>
      <vt:lpstr>5.16 Budget8</vt:lpstr>
      <vt:lpstr>6. Realization</vt:lpstr>
      <vt:lpstr>7. Certificate</vt:lpstr>
      <vt:lpstr>Hidden data</vt:lpstr>
      <vt:lpstr>AbBen</vt:lpstr>
      <vt:lpstr>Actions</vt:lpstr>
      <vt:lpstr>APName</vt:lpstr>
      <vt:lpstr>BenID</vt:lpstr>
      <vt:lpstr>Country</vt:lpstr>
      <vt:lpstr>Country2</vt:lpstr>
      <vt:lpstr>Duration</vt:lpstr>
      <vt:lpstr>HU</vt:lpstr>
      <vt:lpstr>HUN</vt:lpstr>
      <vt:lpstr>Hungary</vt:lpstr>
      <vt:lpstr>Indicators</vt:lpstr>
      <vt:lpstr>INTPU</vt:lpstr>
      <vt:lpstr>Kat</vt:lpstr>
      <vt:lpstr>Name</vt:lpstr>
      <vt:lpstr>'1. Cover'!Nyomtatási_terület</vt:lpstr>
      <vt:lpstr>'2. Main data'!Nyomtatási_terület</vt:lpstr>
      <vt:lpstr>'3. Project overview'!Nyomtatási_terület</vt:lpstr>
      <vt:lpstr>'4.1 LB-DATA'!Nyomtatási_terület</vt:lpstr>
      <vt:lpstr>'4.2 BEN-DATA '!Nyomtatási_terület</vt:lpstr>
      <vt:lpstr>'4.3 AP-DATA'!Nyomtatási_terület</vt:lpstr>
      <vt:lpstr>'5.1 Project1'!Nyomtatási_terület</vt:lpstr>
      <vt:lpstr>'5.10 Budget5'!Nyomtatási_terület</vt:lpstr>
      <vt:lpstr>'5.11 Project6'!Nyomtatási_terület</vt:lpstr>
      <vt:lpstr>'5.12 Budget6'!Nyomtatási_terület</vt:lpstr>
      <vt:lpstr>'5.13 Project7'!Nyomtatási_terület</vt:lpstr>
      <vt:lpstr>'5.14 Budget7'!Nyomtatási_terület</vt:lpstr>
      <vt:lpstr>'5.15 Project8'!Nyomtatási_terület</vt:lpstr>
      <vt:lpstr>'5.16 Budget8'!Nyomtatási_terület</vt:lpstr>
      <vt:lpstr>'5.2 Budget1'!Nyomtatási_terület</vt:lpstr>
      <vt:lpstr>'5.3 Project2'!Nyomtatási_terület</vt:lpstr>
      <vt:lpstr>'5.4 Budget2'!Nyomtatási_terület</vt:lpstr>
      <vt:lpstr>'5.5 Project3'!Nyomtatási_terület</vt:lpstr>
      <vt:lpstr>'5.6 Budget3'!Nyomtatási_terület</vt:lpstr>
      <vt:lpstr>'5.7 Project4'!Nyomtatási_terület</vt:lpstr>
      <vt:lpstr>'5.8 Budget4'!Nyomtatási_terület</vt:lpstr>
      <vt:lpstr>'5.9 Project5'!Nyomtatási_terület</vt:lpstr>
      <vt:lpstr>'6. Realization'!Nyomtatási_terület</vt:lpstr>
      <vt:lpstr>'7. Certificate'!Nyomtatási_terület</vt:lpstr>
      <vt:lpstr>PreNL</vt:lpstr>
      <vt:lpstr>SK</vt:lpstr>
      <vt:lpstr>SLK</vt:lpstr>
      <vt:lpstr>Slovakia</vt:lpstr>
      <vt:lpstr>States</vt:lpstr>
      <vt:lpstr>Type</vt:lpstr>
      <vt:lpstr>VAT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Application Form</dc:title>
  <dc:creator>Holop Silvester</dc:creator>
  <cp:keywords>AF-SKHU_1601</cp:keywords>
  <cp:lastModifiedBy>Holop Silvester</cp:lastModifiedBy>
  <cp:lastPrinted>2017-11-27T12:39:39Z</cp:lastPrinted>
  <dcterms:created xsi:type="dcterms:W3CDTF">2016-06-28T09:30:17Z</dcterms:created>
  <dcterms:modified xsi:type="dcterms:W3CDTF">2017-12-04T08:27:10Z</dcterms:modified>
</cp:coreProperties>
</file>